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IZVJ.2023\Godišnji FI za 2023.godin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E300" i="9" s="1"/>
  <c r="B300" i="9" s="1"/>
  <c r="F300" i="9"/>
  <c r="H299" i="9"/>
  <c r="G299" i="9"/>
  <c r="E299" i="9" s="1"/>
  <c r="B299" i="9" s="1"/>
  <c r="F299" i="9"/>
  <c r="H298" i="9"/>
  <c r="E298" i="9" s="1"/>
  <c r="B298" i="9" s="1"/>
  <c r="G298" i="9"/>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E256" i="9"/>
  <c r="M255" i="9"/>
  <c r="L255" i="9"/>
  <c r="F255" i="9"/>
  <c r="E255" i="9"/>
  <c r="B255" i="9" s="1"/>
  <c r="M254" i="9"/>
  <c r="L254" i="9"/>
  <c r="F254" i="9" s="1"/>
  <c r="B254" i="9" s="1"/>
  <c r="E254" i="9"/>
  <c r="M253" i="9"/>
  <c r="L253" i="9"/>
  <c r="F253" i="9" s="1"/>
  <c r="B253" i="9" s="1"/>
  <c r="E253" i="9"/>
  <c r="M252" i="9"/>
  <c r="L252" i="9"/>
  <c r="F252" i="9" s="1"/>
  <c r="E252" i="9"/>
  <c r="M251" i="9"/>
  <c r="L251" i="9"/>
  <c r="F251" i="9"/>
  <c r="E251" i="9"/>
  <c r="B251" i="9" s="1"/>
  <c r="M250" i="9"/>
  <c r="L250" i="9"/>
  <c r="F250" i="9" s="1"/>
  <c r="B250" i="9" s="1"/>
  <c r="E250" i="9"/>
  <c r="M249" i="9"/>
  <c r="L249" i="9"/>
  <c r="F249" i="9" s="1"/>
  <c r="B249" i="9" s="1"/>
  <c r="E249" i="9"/>
  <c r="M248" i="9"/>
  <c r="F248" i="9" s="1"/>
  <c r="L248" i="9"/>
  <c r="E248" i="9"/>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s="1"/>
  <c r="B242" i="9" s="1"/>
  <c r="E242" i="9"/>
  <c r="M241" i="9"/>
  <c r="L241" i="9"/>
  <c r="F241" i="9" s="1"/>
  <c r="B241" i="9" s="1"/>
  <c r="E241" i="9"/>
  <c r="M240" i="9"/>
  <c r="L240" i="9"/>
  <c r="F240" i="9" s="1"/>
  <c r="E240" i="9"/>
  <c r="M239" i="9"/>
  <c r="L239" i="9"/>
  <c r="F239" i="9"/>
  <c r="E239" i="9"/>
  <c r="B239" i="9" s="1"/>
  <c r="M238" i="9"/>
  <c r="L238" i="9"/>
  <c r="F238" i="9" s="1"/>
  <c r="B238" i="9" s="1"/>
  <c r="E238" i="9"/>
  <c r="M237" i="9"/>
  <c r="L237" i="9"/>
  <c r="F237" i="9" s="1"/>
  <c r="B237" i="9" s="1"/>
  <c r="E237" i="9"/>
  <c r="M236" i="9"/>
  <c r="L236" i="9"/>
  <c r="F236" i="9"/>
  <c r="E236" i="9"/>
  <c r="B236" i="9" s="1"/>
  <c r="M235" i="9"/>
  <c r="L235" i="9"/>
  <c r="F235" i="9" s="1"/>
  <c r="E235" i="9"/>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s="1"/>
  <c r="E227" i="9"/>
  <c r="B227" i="9" s="1"/>
  <c r="M226" i="9"/>
  <c r="L226" i="9"/>
  <c r="F226" i="9" s="1"/>
  <c r="B226" i="9" s="1"/>
  <c r="E226" i="9"/>
  <c r="M225" i="9"/>
  <c r="L225" i="9"/>
  <c r="F225" i="9" s="1"/>
  <c r="B225" i="9" s="1"/>
  <c r="E225" i="9"/>
  <c r="M224" i="9"/>
  <c r="L224" i="9"/>
  <c r="F224" i="9"/>
  <c r="E224" i="9"/>
  <c r="B224" i="9" s="1"/>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H32" i="9"/>
  <c r="G32" i="9"/>
  <c r="E32" i="9" s="1"/>
  <c r="B32" i="9" s="1"/>
  <c r="F32" i="9"/>
  <c r="H31" i="9"/>
  <c r="E31" i="9" s="1"/>
  <c r="B31" i="9" s="1"/>
  <c r="G31" i="9"/>
  <c r="F31" i="9"/>
  <c r="H30" i="9"/>
  <c r="E30" i="9" s="1"/>
  <c r="B30" i="9" s="1"/>
  <c r="G30" i="9"/>
  <c r="F30" i="9"/>
  <c r="H29" i="9"/>
  <c r="E29" i="9" s="1"/>
  <c r="B29" i="9" s="1"/>
  <c r="G29" i="9"/>
  <c r="F29" i="9"/>
  <c r="H28" i="9"/>
  <c r="G28" i="9"/>
  <c r="E28" i="9" s="1"/>
  <c r="B28" i="9" s="1"/>
  <c r="F28" i="9"/>
  <c r="H27" i="9"/>
  <c r="G27" i="9"/>
  <c r="E27" i="9" s="1"/>
  <c r="B27" i="9" s="1"/>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D70" i="8"/>
  <c r="D65" i="8"/>
  <c r="D60" i="8"/>
  <c r="D55" i="8"/>
  <c r="D49" i="8" s="1"/>
  <c r="D43" i="8" s="1"/>
  <c r="D50" i="8"/>
  <c r="D44" i="8"/>
  <c r="D36" i="8"/>
  <c r="D26" i="8"/>
  <c r="C1501" i="1" s="1"/>
  <c r="D18" i="8"/>
  <c r="D8" i="8"/>
  <c r="D6" i="8" s="1"/>
  <c r="C1481" i="1" s="1"/>
  <c r="G1481" i="1" s="1"/>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F250" i="5" s="1"/>
  <c r="D250" i="5"/>
  <c r="F249" i="5"/>
  <c r="F248" i="5"/>
  <c r="F247" i="5"/>
  <c r="E246" i="5"/>
  <c r="E245" i="5" s="1"/>
  <c r="D246" i="5"/>
  <c r="C1223" i="1"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E417" i="4"/>
  <c r="D412" i="1" s="1"/>
  <c r="H412" i="1" s="1"/>
  <c r="D417" i="4"/>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E351" i="4" s="1"/>
  <c r="D356" i="4"/>
  <c r="F355" i="4"/>
  <c r="F354" i="4"/>
  <c r="F353" i="4"/>
  <c r="E352" i="4"/>
  <c r="D352" i="4"/>
  <c r="D351" i="4" s="1"/>
  <c r="F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E299" i="4" s="1"/>
  <c r="D304" i="4"/>
  <c r="F303" i="4"/>
  <c r="F302" i="4"/>
  <c r="F301" i="4"/>
  <c r="E300" i="4"/>
  <c r="D300" i="4"/>
  <c r="D299" i="4" s="1"/>
  <c r="F299" i="4"/>
  <c r="D298" i="4"/>
  <c r="D407" i="4" s="1"/>
  <c r="F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D215" i="4"/>
  <c r="F215" i="4" s="1"/>
  <c r="F214" i="4"/>
  <c r="F213" i="4"/>
  <c r="F212" i="4"/>
  <c r="F211" i="4"/>
  <c r="F210"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4" i="1" s="1"/>
  <c r="H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C1524" i="1"/>
  <c r="H1524" i="1" s="1"/>
  <c r="G1523" i="1"/>
  <c r="C1523" i="1"/>
  <c r="H1523" i="1" s="1"/>
  <c r="C1522" i="1"/>
  <c r="H1521" i="1"/>
  <c r="G1521" i="1"/>
  <c r="C1521" i="1"/>
  <c r="H1520" i="1"/>
  <c r="G1520" i="1"/>
  <c r="C1520" i="1"/>
  <c r="G1519" i="1"/>
  <c r="C1519" i="1"/>
  <c r="H1519" i="1" s="1"/>
  <c r="C1518" i="1"/>
  <c r="H1516" i="1"/>
  <c r="C1516" i="1"/>
  <c r="G1516" i="1" s="1"/>
  <c r="G1515" i="1"/>
  <c r="C1515" i="1"/>
  <c r="H1515" i="1" s="1"/>
  <c r="C1514" i="1"/>
  <c r="H1513" i="1"/>
  <c r="G1513" i="1"/>
  <c r="C1513" i="1"/>
  <c r="H1512" i="1"/>
  <c r="G1512" i="1"/>
  <c r="C1512" i="1"/>
  <c r="G1511" i="1"/>
  <c r="C1511" i="1"/>
  <c r="H1511" i="1" s="1"/>
  <c r="C1510" i="1"/>
  <c r="C1509" i="1"/>
  <c r="H1509" i="1" s="1"/>
  <c r="H1508" i="1"/>
  <c r="G1508" i="1"/>
  <c r="C1508" i="1"/>
  <c r="G1507" i="1"/>
  <c r="C1507" i="1"/>
  <c r="H1507" i="1" s="1"/>
  <c r="C1506" i="1"/>
  <c r="H1505" i="1"/>
  <c r="G1505" i="1"/>
  <c r="C1505" i="1"/>
  <c r="H1504" i="1"/>
  <c r="G1504" i="1"/>
  <c r="C1504" i="1"/>
  <c r="C1503" i="1"/>
  <c r="H1503" i="1" s="1"/>
  <c r="C1502" i="1"/>
  <c r="G1500" i="1"/>
  <c r="C1500" i="1"/>
  <c r="H1500" i="1" s="1"/>
  <c r="C1498" i="1"/>
  <c r="H1497" i="1"/>
  <c r="G1497" i="1"/>
  <c r="C1497" i="1"/>
  <c r="H1496" i="1"/>
  <c r="G1496" i="1"/>
  <c r="C1496" i="1"/>
  <c r="G1495" i="1"/>
  <c r="C1495" i="1"/>
  <c r="H1495" i="1" s="1"/>
  <c r="C1494" i="1"/>
  <c r="H1493" i="1"/>
  <c r="G1493" i="1"/>
  <c r="C1493" i="1"/>
  <c r="H1492" i="1"/>
  <c r="C1492" i="1"/>
  <c r="G1492" i="1" s="1"/>
  <c r="C1491" i="1"/>
  <c r="H1491" i="1" s="1"/>
  <c r="C1490" i="1"/>
  <c r="C1489" i="1"/>
  <c r="H1489" i="1" s="1"/>
  <c r="H1488" i="1"/>
  <c r="G1488" i="1"/>
  <c r="C1488" i="1"/>
  <c r="G1487" i="1"/>
  <c r="C1487" i="1"/>
  <c r="H1487" i="1" s="1"/>
  <c r="C1486" i="1"/>
  <c r="C1485" i="1"/>
  <c r="H1485" i="1" s="1"/>
  <c r="H1484" i="1"/>
  <c r="G1484" i="1"/>
  <c r="C1484" i="1"/>
  <c r="C1483" i="1"/>
  <c r="H1483" i="1" s="1"/>
  <c r="C1482" i="1"/>
  <c r="C1480" i="1"/>
  <c r="H1480" i="1" s="1"/>
  <c r="D1479" i="1"/>
  <c r="C1479" i="1"/>
  <c r="G1478" i="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D1471" i="1"/>
  <c r="C1471" i="1"/>
  <c r="G1470" i="1"/>
  <c r="D1470" i="1"/>
  <c r="C1470" i="1"/>
  <c r="H1470" i="1" s="1"/>
  <c r="D1469" i="1"/>
  <c r="G1469" i="1" s="1"/>
  <c r="C1469" i="1"/>
  <c r="H1468" i="1"/>
  <c r="D1468" i="1"/>
  <c r="C1468" i="1"/>
  <c r="J1467" i="1"/>
  <c r="D1467" i="1"/>
  <c r="G1467" i="1" s="1"/>
  <c r="C1467" i="1"/>
  <c r="H1466" i="1"/>
  <c r="D1466" i="1"/>
  <c r="C1466" i="1"/>
  <c r="J1465" i="1"/>
  <c r="D1465" i="1"/>
  <c r="G1465" i="1" s="1"/>
  <c r="C1465" i="1"/>
  <c r="H1464" i="1"/>
  <c r="D1464" i="1"/>
  <c r="C1464" i="1"/>
  <c r="J1463" i="1"/>
  <c r="D1463" i="1"/>
  <c r="G1463" i="1" s="1"/>
  <c r="C1463" i="1"/>
  <c r="H1462" i="1"/>
  <c r="D1462" i="1"/>
  <c r="C1462" i="1"/>
  <c r="H1461" i="1"/>
  <c r="D1461" i="1"/>
  <c r="C1461" i="1"/>
  <c r="G1461" i="1" s="1"/>
  <c r="G1460" i="1"/>
  <c r="I1460" i="1" s="1"/>
  <c r="D1460" i="1"/>
  <c r="J1460" i="1" s="1"/>
  <c r="C1460" i="1"/>
  <c r="H1460" i="1" s="1"/>
  <c r="H1459" i="1"/>
  <c r="D1459" i="1"/>
  <c r="C1459" i="1"/>
  <c r="G1458" i="1"/>
  <c r="I1458" i="1" s="1"/>
  <c r="D1458" i="1"/>
  <c r="J1458" i="1" s="1"/>
  <c r="C1458" i="1"/>
  <c r="H1458" i="1" s="1"/>
  <c r="H1457" i="1"/>
  <c r="D1457" i="1"/>
  <c r="C1457" i="1"/>
  <c r="G1456" i="1"/>
  <c r="I1456" i="1" s="1"/>
  <c r="D1456" i="1"/>
  <c r="J1456" i="1" s="1"/>
  <c r="C1456" i="1"/>
  <c r="H1456" i="1" s="1"/>
  <c r="H1455" i="1"/>
  <c r="D1455" i="1"/>
  <c r="C1455" i="1"/>
  <c r="D1454" i="1"/>
  <c r="C1454" i="1"/>
  <c r="G1454" i="1" s="1"/>
  <c r="D1453" i="1"/>
  <c r="C1453" i="1"/>
  <c r="J1452" i="1"/>
  <c r="G1452" i="1"/>
  <c r="D1452" i="1"/>
  <c r="C1452" i="1"/>
  <c r="H1452" i="1" s="1"/>
  <c r="D1451" i="1"/>
  <c r="C1451" i="1"/>
  <c r="J1450" i="1"/>
  <c r="G1450" i="1"/>
  <c r="D1450" i="1"/>
  <c r="C1450" i="1"/>
  <c r="H1450" i="1" s="1"/>
  <c r="D1449" i="1"/>
  <c r="C1449" i="1"/>
  <c r="J1448" i="1"/>
  <c r="G1448" i="1"/>
  <c r="D1448" i="1"/>
  <c r="C1448" i="1"/>
  <c r="H1448" i="1" s="1"/>
  <c r="D1447" i="1"/>
  <c r="C1447" i="1"/>
  <c r="D1446" i="1"/>
  <c r="C1446" i="1"/>
  <c r="G1446" i="1" s="1"/>
  <c r="D1445" i="1"/>
  <c r="C1445" i="1"/>
  <c r="H1444" i="1"/>
  <c r="D1444" i="1"/>
  <c r="C1444" i="1"/>
  <c r="G1444" i="1" s="1"/>
  <c r="I1444" i="1" s="1"/>
  <c r="H1443" i="1"/>
  <c r="D1443" i="1"/>
  <c r="G1443" i="1" s="1"/>
  <c r="C1443" i="1"/>
  <c r="J1442" i="1"/>
  <c r="D1442" i="1"/>
  <c r="C1442" i="1"/>
  <c r="D1441" i="1"/>
  <c r="C1441" i="1"/>
  <c r="H1440" i="1"/>
  <c r="D1440" i="1"/>
  <c r="C1440" i="1"/>
  <c r="G1440" i="1" s="1"/>
  <c r="H1439" i="1"/>
  <c r="D1439" i="1"/>
  <c r="G1439" i="1" s="1"/>
  <c r="I1439" i="1" s="1"/>
  <c r="C1439" i="1"/>
  <c r="H1438" i="1"/>
  <c r="D1438" i="1"/>
  <c r="G1438" i="1" s="1"/>
  <c r="C1438" i="1"/>
  <c r="H1437" i="1"/>
  <c r="D1437" i="1"/>
  <c r="G1437" i="1" s="1"/>
  <c r="C1437" i="1"/>
  <c r="D1436" i="1"/>
  <c r="G1436" i="1" s="1"/>
  <c r="C1436" i="1"/>
  <c r="H1436" i="1" s="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D1409" i="1"/>
  <c r="G1409" i="1" s="1"/>
  <c r="C1409" i="1"/>
  <c r="D1408" i="1"/>
  <c r="G1408" i="1" s="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D1341" i="1"/>
  <c r="G1341" i="1" s="1"/>
  <c r="C1341" i="1"/>
  <c r="D1340" i="1"/>
  <c r="G1340" i="1" s="1"/>
  <c r="C1340" i="1"/>
  <c r="H1339" i="1"/>
  <c r="D1339" i="1"/>
  <c r="G1339" i="1" s="1"/>
  <c r="C1339" i="1"/>
  <c r="D1338" i="1"/>
  <c r="G1338" i="1" s="1"/>
  <c r="C1338" i="1"/>
  <c r="D1337" i="1"/>
  <c r="G1337" i="1" s="1"/>
  <c r="C1337" i="1"/>
  <c r="D1336" i="1"/>
  <c r="G1336" i="1" s="1"/>
  <c r="C1336" i="1"/>
  <c r="H1335" i="1"/>
  <c r="D1335" i="1"/>
  <c r="G1335" i="1" s="1"/>
  <c r="C1335" i="1"/>
  <c r="D1334" i="1"/>
  <c r="G1334" i="1" s="1"/>
  <c r="C1334" i="1"/>
  <c r="D1333" i="1"/>
  <c r="G1333" i="1" s="1"/>
  <c r="C1333" i="1"/>
  <c r="D1332" i="1"/>
  <c r="G1332" i="1" s="1"/>
  <c r="C1332" i="1"/>
  <c r="H1331" i="1"/>
  <c r="D1331" i="1"/>
  <c r="G1331" i="1" s="1"/>
  <c r="C1331" i="1"/>
  <c r="D1330" i="1"/>
  <c r="G1330" i="1" s="1"/>
  <c r="C1330" i="1"/>
  <c r="D1329" i="1"/>
  <c r="H1328" i="1"/>
  <c r="D1328" i="1"/>
  <c r="G1328" i="1" s="1"/>
  <c r="C1328" i="1"/>
  <c r="D1327" i="1"/>
  <c r="G1327" i="1" s="1"/>
  <c r="C1327" i="1"/>
  <c r="D1326" i="1"/>
  <c r="G1326" i="1" s="1"/>
  <c r="C1326" i="1"/>
  <c r="D1325" i="1"/>
  <c r="G1325" i="1" s="1"/>
  <c r="C1325" i="1"/>
  <c r="H1324" i="1"/>
  <c r="D1324" i="1"/>
  <c r="G1324" i="1" s="1"/>
  <c r="C1324" i="1"/>
  <c r="D1323" i="1"/>
  <c r="G1323" i="1" s="1"/>
  <c r="C1323" i="1"/>
  <c r="D1322" i="1"/>
  <c r="G1322" i="1" s="1"/>
  <c r="C1322" i="1"/>
  <c r="D1321" i="1"/>
  <c r="G1321" i="1" s="1"/>
  <c r="C1321" i="1"/>
  <c r="H1320" i="1"/>
  <c r="D1320" i="1"/>
  <c r="G1320" i="1" s="1"/>
  <c r="C1320" i="1"/>
  <c r="D1319" i="1"/>
  <c r="G1319" i="1" s="1"/>
  <c r="C1319" i="1"/>
  <c r="D1318" i="1"/>
  <c r="G1318" i="1" s="1"/>
  <c r="C1318" i="1"/>
  <c r="D1317" i="1"/>
  <c r="G1317" i="1" s="1"/>
  <c r="C1317" i="1"/>
  <c r="H1316" i="1"/>
  <c r="D1316" i="1"/>
  <c r="G1316" i="1" s="1"/>
  <c r="C1316" i="1"/>
  <c r="D1315" i="1"/>
  <c r="G1315" i="1" s="1"/>
  <c r="C1315" i="1"/>
  <c r="D1314" i="1"/>
  <c r="G1314" i="1" s="1"/>
  <c r="C1314" i="1"/>
  <c r="D1313" i="1"/>
  <c r="G1313" i="1" s="1"/>
  <c r="C1313" i="1"/>
  <c r="H1312" i="1"/>
  <c r="D1312" i="1"/>
  <c r="G1312" i="1" s="1"/>
  <c r="C1312" i="1"/>
  <c r="D1311" i="1"/>
  <c r="G1311" i="1" s="1"/>
  <c r="C1311" i="1"/>
  <c r="D1310" i="1"/>
  <c r="G1310" i="1" s="1"/>
  <c r="C1310" i="1"/>
  <c r="D1309" i="1"/>
  <c r="G1309" i="1" s="1"/>
  <c r="C1309" i="1"/>
  <c r="H1308" i="1"/>
  <c r="D1308" i="1"/>
  <c r="G1308" i="1" s="1"/>
  <c r="C1308" i="1"/>
  <c r="D1307" i="1"/>
  <c r="G1307" i="1" s="1"/>
  <c r="C1307" i="1"/>
  <c r="D1306" i="1"/>
  <c r="G1306" i="1" s="1"/>
  <c r="C1306" i="1"/>
  <c r="D1305" i="1"/>
  <c r="G1305" i="1" s="1"/>
  <c r="C1305" i="1"/>
  <c r="H1304" i="1"/>
  <c r="D1304" i="1"/>
  <c r="G1304" i="1" s="1"/>
  <c r="C1304" i="1"/>
  <c r="D1303" i="1"/>
  <c r="G1303" i="1" s="1"/>
  <c r="C1303" i="1"/>
  <c r="D1302" i="1"/>
  <c r="G1302" i="1" s="1"/>
  <c r="C1302" i="1"/>
  <c r="D1301" i="1"/>
  <c r="G1301" i="1" s="1"/>
  <c r="C1301" i="1"/>
  <c r="H1300" i="1"/>
  <c r="D1300" i="1"/>
  <c r="G1300" i="1" s="1"/>
  <c r="C1300" i="1"/>
  <c r="D1299" i="1"/>
  <c r="G1299" i="1" s="1"/>
  <c r="C1299" i="1"/>
  <c r="D1298" i="1"/>
  <c r="G1298" i="1" s="1"/>
  <c r="C1298" i="1"/>
  <c r="D1297" i="1"/>
  <c r="G1297" i="1" s="1"/>
  <c r="C1297" i="1"/>
  <c r="H1296" i="1"/>
  <c r="D1296" i="1"/>
  <c r="G1296" i="1" s="1"/>
  <c r="C1296" i="1"/>
  <c r="D1295" i="1"/>
  <c r="G1295" i="1" s="1"/>
  <c r="C1295" i="1"/>
  <c r="D1294" i="1"/>
  <c r="G1294" i="1" s="1"/>
  <c r="C1294" i="1"/>
  <c r="D1293" i="1"/>
  <c r="G1293" i="1" s="1"/>
  <c r="C1293" i="1"/>
  <c r="H1292" i="1"/>
  <c r="D1292" i="1"/>
  <c r="G1292" i="1" s="1"/>
  <c r="C1292" i="1"/>
  <c r="D1291" i="1"/>
  <c r="G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C1241" i="1"/>
  <c r="D1240" i="1"/>
  <c r="H1240" i="1" s="1"/>
  <c r="C1240" i="1"/>
  <c r="D1239" i="1"/>
  <c r="H1239" i="1" s="1"/>
  <c r="C1239" i="1"/>
  <c r="D1238" i="1"/>
  <c r="H1238" i="1" s="1"/>
  <c r="C1238" i="1"/>
  <c r="D1237" i="1"/>
  <c r="C1237" i="1"/>
  <c r="D1236" i="1"/>
  <c r="C1236" i="1"/>
  <c r="D1234" i="1"/>
  <c r="H1234" i="1" s="1"/>
  <c r="C1234" i="1"/>
  <c r="D1233" i="1"/>
  <c r="H1233" i="1" s="1"/>
  <c r="C1233" i="1"/>
  <c r="D1232" i="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C1224" i="1"/>
  <c r="D1223" i="1"/>
  <c r="D1222" i="1"/>
  <c r="D1221" i="1"/>
  <c r="H1221" i="1" s="1"/>
  <c r="C1221" i="1"/>
  <c r="D1220" i="1"/>
  <c r="H1220" i="1" s="1"/>
  <c r="C1220" i="1"/>
  <c r="D1219" i="1"/>
  <c r="H1219" i="1" s="1"/>
  <c r="C1219" i="1"/>
  <c r="D1218" i="1"/>
  <c r="H1218" i="1" s="1"/>
  <c r="C1218" i="1"/>
  <c r="D1217" i="1"/>
  <c r="C1217" i="1"/>
  <c r="D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G1165" i="1" s="1"/>
  <c r="C1165" i="1"/>
  <c r="H1165" i="1" s="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D1156" i="1"/>
  <c r="G1156" i="1" s="1"/>
  <c r="C1156" i="1"/>
  <c r="H1155" i="1"/>
  <c r="G1155" i="1"/>
  <c r="D1155" i="1"/>
  <c r="C1155" i="1"/>
  <c r="C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G1078" i="1" s="1"/>
  <c r="G1077" i="1"/>
  <c r="D1077" i="1"/>
  <c r="C1077" i="1"/>
  <c r="H1077" i="1" s="1"/>
  <c r="D1076" i="1"/>
  <c r="G1076" i="1" s="1"/>
  <c r="C1076" i="1"/>
  <c r="D1075" i="1"/>
  <c r="C1075" i="1"/>
  <c r="H1075" i="1" s="1"/>
  <c r="D1074" i="1"/>
  <c r="C1074" i="1"/>
  <c r="G1074" i="1" s="1"/>
  <c r="G1073" i="1"/>
  <c r="D1073" i="1"/>
  <c r="C1073" i="1"/>
  <c r="H1073" i="1" s="1"/>
  <c r="D1072" i="1"/>
  <c r="G1072" i="1" s="1"/>
  <c r="C1072" i="1"/>
  <c r="D1071" i="1"/>
  <c r="C1071" i="1"/>
  <c r="H1071" i="1" s="1"/>
  <c r="D1070" i="1"/>
  <c r="C1070" i="1"/>
  <c r="G1070" i="1" s="1"/>
  <c r="G1069" i="1"/>
  <c r="D1069" i="1"/>
  <c r="C1069" i="1"/>
  <c r="H1069" i="1" s="1"/>
  <c r="D1068" i="1"/>
  <c r="G1068" i="1" s="1"/>
  <c r="C1068" i="1"/>
  <c r="D1067" i="1"/>
  <c r="C1067" i="1"/>
  <c r="H1067" i="1" s="1"/>
  <c r="D1066" i="1"/>
  <c r="C1066" i="1"/>
  <c r="G1066" i="1" s="1"/>
  <c r="C1065" i="1"/>
  <c r="D1064" i="1"/>
  <c r="C1064" i="1"/>
  <c r="D1063" i="1"/>
  <c r="C1063" i="1"/>
  <c r="H1063" i="1" s="1"/>
  <c r="D1062" i="1"/>
  <c r="C1062" i="1"/>
  <c r="G1062" i="1" s="1"/>
  <c r="G1061" i="1"/>
  <c r="D1061" i="1"/>
  <c r="C1061" i="1"/>
  <c r="H1061" i="1" s="1"/>
  <c r="D1060" i="1"/>
  <c r="G1060" i="1" s="1"/>
  <c r="C1060" i="1"/>
  <c r="D1059" i="1"/>
  <c r="C1059" i="1"/>
  <c r="H1059" i="1" s="1"/>
  <c r="D1058" i="1"/>
  <c r="C1058" i="1"/>
  <c r="G1058" i="1" s="1"/>
  <c r="G1057" i="1"/>
  <c r="D1057" i="1"/>
  <c r="C1057" i="1"/>
  <c r="H1057" i="1" s="1"/>
  <c r="D1056" i="1"/>
  <c r="D1055" i="1"/>
  <c r="C1055" i="1"/>
  <c r="H1055" i="1" s="1"/>
  <c r="D1054" i="1"/>
  <c r="C1054" i="1"/>
  <c r="G1054" i="1" s="1"/>
  <c r="G1053" i="1"/>
  <c r="D1053" i="1"/>
  <c r="C1053" i="1"/>
  <c r="H1053" i="1" s="1"/>
  <c r="D1052" i="1"/>
  <c r="G1052" i="1" s="1"/>
  <c r="C1052" i="1"/>
  <c r="D1051" i="1"/>
  <c r="C1051" i="1"/>
  <c r="H1051" i="1" s="1"/>
  <c r="D1050" i="1"/>
  <c r="C1050" i="1"/>
  <c r="G1049" i="1"/>
  <c r="D1049" i="1"/>
  <c r="C1049" i="1"/>
  <c r="H1049" i="1" s="1"/>
  <c r="D1048" i="1"/>
  <c r="G1048" i="1" s="1"/>
  <c r="C1048" i="1"/>
  <c r="D1047" i="1"/>
  <c r="G1045" i="1"/>
  <c r="D1045" i="1"/>
  <c r="C1045" i="1"/>
  <c r="H1045" i="1" s="1"/>
  <c r="D1044" i="1"/>
  <c r="G1044" i="1" s="1"/>
  <c r="C1044" i="1"/>
  <c r="D1043" i="1"/>
  <c r="C1043" i="1"/>
  <c r="H1043" i="1" s="1"/>
  <c r="D1042" i="1"/>
  <c r="C1042" i="1"/>
  <c r="G1042" i="1" s="1"/>
  <c r="G1041" i="1"/>
  <c r="D1041" i="1"/>
  <c r="C1041" i="1"/>
  <c r="H1041" i="1" s="1"/>
  <c r="D1040" i="1"/>
  <c r="G1040" i="1" s="1"/>
  <c r="C1040" i="1"/>
  <c r="D1039" i="1"/>
  <c r="C1039" i="1"/>
  <c r="H1039" i="1" s="1"/>
  <c r="D1038" i="1"/>
  <c r="C1038" i="1"/>
  <c r="G1038" i="1" s="1"/>
  <c r="G1037" i="1"/>
  <c r="D1037" i="1"/>
  <c r="C1037" i="1"/>
  <c r="H1037" i="1" s="1"/>
  <c r="D1036" i="1"/>
  <c r="G1036" i="1" s="1"/>
  <c r="C1036" i="1"/>
  <c r="D1035" i="1"/>
  <c r="C1035" i="1"/>
  <c r="H1035" i="1" s="1"/>
  <c r="D1034" i="1"/>
  <c r="C1034" i="1"/>
  <c r="G1034" i="1" s="1"/>
  <c r="D1033" i="1"/>
  <c r="G1033" i="1" s="1"/>
  <c r="C1033" i="1"/>
  <c r="H1033" i="1" s="1"/>
  <c r="D1032" i="1"/>
  <c r="G1032" i="1" s="1"/>
  <c r="C1032" i="1"/>
  <c r="D1031" i="1"/>
  <c r="C1031" i="1"/>
  <c r="H1031" i="1" s="1"/>
  <c r="D1030" i="1"/>
  <c r="C1030" i="1"/>
  <c r="G1029" i="1"/>
  <c r="D1029" i="1"/>
  <c r="C1029" i="1"/>
  <c r="H1029" i="1" s="1"/>
  <c r="D1028" i="1"/>
  <c r="G1028" i="1" s="1"/>
  <c r="C1028" i="1"/>
  <c r="D1027" i="1"/>
  <c r="C1027" i="1"/>
  <c r="H1027" i="1" s="1"/>
  <c r="D1026" i="1"/>
  <c r="C1026" i="1"/>
  <c r="G1026" i="1" s="1"/>
  <c r="D1025" i="1"/>
  <c r="G1025" i="1" s="1"/>
  <c r="C1025" i="1"/>
  <c r="D1024" i="1"/>
  <c r="G1024" i="1" s="1"/>
  <c r="C1024" i="1"/>
  <c r="C1023" i="1"/>
  <c r="D1022" i="1"/>
  <c r="C1022" i="1"/>
  <c r="G1022" i="1" s="1"/>
  <c r="G1021" i="1"/>
  <c r="D1021" i="1"/>
  <c r="C1021" i="1"/>
  <c r="H1021" i="1" s="1"/>
  <c r="D1020" i="1"/>
  <c r="G1020" i="1" s="1"/>
  <c r="C1020" i="1"/>
  <c r="D1019" i="1"/>
  <c r="C1019" i="1"/>
  <c r="H1019" i="1" s="1"/>
  <c r="D1018" i="1"/>
  <c r="C1018" i="1"/>
  <c r="G1017" i="1"/>
  <c r="D1017" i="1"/>
  <c r="C1017" i="1"/>
  <c r="H1017" i="1" s="1"/>
  <c r="G1016" i="1"/>
  <c r="D1016" i="1"/>
  <c r="C1016" i="1"/>
  <c r="H1016" i="1" s="1"/>
  <c r="G1015" i="1"/>
  <c r="D1015" i="1"/>
  <c r="C1015" i="1"/>
  <c r="H1015" i="1" s="1"/>
  <c r="D1014" i="1"/>
  <c r="C1014" i="1"/>
  <c r="D1013" i="1"/>
  <c r="G1013" i="1" s="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G1006" i="1" s="1"/>
  <c r="C1006" i="1"/>
  <c r="G1005" i="1"/>
  <c r="D1005" i="1"/>
  <c r="C1005" i="1"/>
  <c r="H1005" i="1" s="1"/>
  <c r="D1004" i="1"/>
  <c r="C1004" i="1"/>
  <c r="H1004" i="1" s="1"/>
  <c r="D1003" i="1"/>
  <c r="C1003" i="1"/>
  <c r="H1003" i="1" s="1"/>
  <c r="G1002" i="1"/>
  <c r="D1002" i="1"/>
  <c r="C1002" i="1"/>
  <c r="H1002" i="1" s="1"/>
  <c r="G1001" i="1"/>
  <c r="D1001" i="1"/>
  <c r="C1001" i="1"/>
  <c r="H1001" i="1" s="1"/>
  <c r="D1000" i="1"/>
  <c r="G1000" i="1" s="1"/>
  <c r="C1000" i="1"/>
  <c r="H1000" i="1" s="1"/>
  <c r="D999" i="1"/>
  <c r="C999" i="1"/>
  <c r="H999" i="1" s="1"/>
  <c r="D998" i="1"/>
  <c r="C998" i="1"/>
  <c r="H998" i="1" s="1"/>
  <c r="D997" i="1"/>
  <c r="C997" i="1"/>
  <c r="D996" i="1"/>
  <c r="C996" i="1"/>
  <c r="H996" i="1" s="1"/>
  <c r="D995" i="1"/>
  <c r="G995" i="1" s="1"/>
  <c r="C995" i="1"/>
  <c r="H995" i="1" s="1"/>
  <c r="G994" i="1"/>
  <c r="D994" i="1"/>
  <c r="C994" i="1"/>
  <c r="H994" i="1" s="1"/>
  <c r="D993" i="1"/>
  <c r="C993" i="1"/>
  <c r="H993" i="1" s="1"/>
  <c r="G992" i="1"/>
  <c r="D992" i="1"/>
  <c r="C992" i="1"/>
  <c r="H992" i="1" s="1"/>
  <c r="D991" i="1"/>
  <c r="D989" i="1"/>
  <c r="G989" i="1" s="1"/>
  <c r="C989" i="1"/>
  <c r="H989" i="1" s="1"/>
  <c r="G988" i="1"/>
  <c r="D988" i="1"/>
  <c r="C988" i="1"/>
  <c r="H988" i="1" s="1"/>
  <c r="D987" i="1"/>
  <c r="C987" i="1"/>
  <c r="H987" i="1" s="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C645" i="1"/>
  <c r="D644" i="1"/>
  <c r="H644" i="1" s="1"/>
  <c r="C644" i="1"/>
  <c r="D643" i="1"/>
  <c r="C643" i="1"/>
  <c r="G642" i="1"/>
  <c r="D642" i="1"/>
  <c r="H642" i="1" s="1"/>
  <c r="C642" i="1"/>
  <c r="D641" i="1"/>
  <c r="H641" i="1" s="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C411" i="1"/>
  <c r="H406" i="1"/>
  <c r="G406" i="1"/>
  <c r="D406" i="1"/>
  <c r="C406" i="1"/>
  <c r="H405" i="1"/>
  <c r="G405" i="1"/>
  <c r="D405" i="1"/>
  <c r="C405" i="1"/>
  <c r="G404" i="1"/>
  <c r="D404" i="1"/>
  <c r="H404" i="1" s="1"/>
  <c r="C404" i="1"/>
  <c r="C402"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H291" i="1"/>
  <c r="G291" i="1"/>
  <c r="D291" i="1"/>
  <c r="C291" i="1"/>
  <c r="D290" i="1"/>
  <c r="H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G166" i="1"/>
  <c r="D166" i="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7" i="1" l="1"/>
  <c r="C1576" i="1"/>
  <c r="G1576" i="1" s="1"/>
  <c r="C1216" i="1"/>
  <c r="H1216" i="1" s="1"/>
  <c r="F258" i="5"/>
  <c r="C1235" i="1"/>
  <c r="H1237" i="1"/>
  <c r="H1236" i="1"/>
  <c r="F259" i="5"/>
  <c r="H1224" i="1"/>
  <c r="E281" i="9"/>
  <c r="B281" i="9" s="1"/>
  <c r="H1223" i="1"/>
  <c r="H643" i="1"/>
  <c r="E283" i="9"/>
  <c r="B283" i="9" s="1"/>
  <c r="H1241" i="1"/>
  <c r="H1264" i="1"/>
  <c r="H1278" i="1"/>
  <c r="H1232" i="1"/>
  <c r="H1217" i="1"/>
  <c r="F239" i="5"/>
  <c r="G1056" i="1"/>
  <c r="G1064" i="1"/>
  <c r="C1056" i="1"/>
  <c r="G1014" i="1"/>
  <c r="F35" i="5"/>
  <c r="G1004" i="1"/>
  <c r="G1003" i="1"/>
  <c r="G997" i="1"/>
  <c r="G999" i="1"/>
  <c r="G998" i="1"/>
  <c r="G996" i="1"/>
  <c r="C991" i="1"/>
  <c r="H991" i="1" s="1"/>
  <c r="F13" i="5"/>
  <c r="G993" i="1"/>
  <c r="G987" i="1"/>
  <c r="E282" i="9"/>
  <c r="B282" i="9" s="1"/>
  <c r="H1409" i="1"/>
  <c r="F114" i="6"/>
  <c r="H1408" i="1"/>
  <c r="H1420" i="1"/>
  <c r="E33" i="9"/>
  <c r="B33" i="9" s="1"/>
  <c r="G1524" i="1"/>
  <c r="G1509" i="1"/>
  <c r="G1480" i="1"/>
  <c r="G412" i="1"/>
  <c r="B275" i="9"/>
  <c r="E23" i="9"/>
  <c r="B23" i="9" s="1"/>
  <c r="G644" i="1"/>
  <c r="G643" i="1"/>
  <c r="D645" i="1"/>
  <c r="E285" i="9"/>
  <c r="B285" i="9" s="1"/>
  <c r="E293" i="9"/>
  <c r="B293" i="9" s="1"/>
  <c r="E295" i="9"/>
  <c r="B295" i="9" s="1"/>
  <c r="E297" i="9"/>
  <c r="B297" i="9" s="1"/>
  <c r="G1503" i="1"/>
  <c r="D24" i="8"/>
  <c r="C1499" i="1" s="1"/>
  <c r="H1499" i="1" s="1"/>
  <c r="G1501" i="1"/>
  <c r="H1501" i="1"/>
  <c r="G1491" i="1"/>
  <c r="G1489" i="1"/>
  <c r="G1485" i="1"/>
  <c r="H1481" i="1"/>
  <c r="G1483" i="1"/>
  <c r="F246" i="5"/>
  <c r="E292" i="9"/>
  <c r="B292" i="9" s="1"/>
  <c r="D1154" i="1"/>
  <c r="D1148" i="1"/>
  <c r="E291" i="9"/>
  <c r="B291" i="9" s="1"/>
  <c r="F146" i="5"/>
  <c r="E290" i="9"/>
  <c r="B290" i="9" s="1"/>
  <c r="E287" i="9"/>
  <c r="B287" i="9" s="1"/>
  <c r="G1050" i="1"/>
  <c r="F70" i="5"/>
  <c r="G1030" i="1"/>
  <c r="G1018" i="1"/>
  <c r="H1006" i="1"/>
  <c r="H1023" i="1"/>
  <c r="H1025" i="1"/>
  <c r="H1014" i="1"/>
  <c r="H997" i="1"/>
  <c r="E12" i="5"/>
  <c r="D990" i="1" s="1"/>
  <c r="G990" i="1" s="1"/>
  <c r="H990" i="1"/>
  <c r="D986" i="1"/>
  <c r="G986" i="1" s="1"/>
  <c r="H986" i="1"/>
  <c r="F8" i="5"/>
  <c r="G290" i="1"/>
  <c r="G413" i="1"/>
  <c r="G411" i="1"/>
  <c r="H411" i="1"/>
  <c r="E273" i="9"/>
  <c r="B273" i="9" s="1"/>
  <c r="E644" i="4"/>
  <c r="D638" i="1" s="1"/>
  <c r="F417" i="4"/>
  <c r="G307" i="1"/>
  <c r="G308" i="1"/>
  <c r="E311" i="4"/>
  <c r="D306" i="1" s="1"/>
  <c r="G135" i="1"/>
  <c r="G146" i="1"/>
  <c r="G132" i="1"/>
  <c r="G130" i="1"/>
  <c r="G131" i="1"/>
  <c r="F134" i="4"/>
  <c r="F128" i="4"/>
  <c r="F217" i="9"/>
  <c r="B217" i="9" s="1"/>
  <c r="E106" i="4"/>
  <c r="D102" i="1" s="1"/>
  <c r="G79" i="1"/>
  <c r="G81" i="1"/>
  <c r="F83" i="4"/>
  <c r="E50" i="4"/>
  <c r="D46" i="1" s="1"/>
  <c r="G64" i="1"/>
  <c r="G65" i="1"/>
  <c r="F68" i="4"/>
  <c r="G397" i="1"/>
  <c r="G398" i="1"/>
  <c r="G378" i="1"/>
  <c r="G379" i="1"/>
  <c r="F383" i="4"/>
  <c r="G371" i="1"/>
  <c r="G364" i="1"/>
  <c r="G365" i="1"/>
  <c r="E252" i="4"/>
  <c r="D248" i="1" s="1"/>
  <c r="G209" i="1"/>
  <c r="G206" i="1"/>
  <c r="G207" i="1"/>
  <c r="H184" i="1"/>
  <c r="F223" i="9"/>
  <c r="F221" i="9"/>
  <c r="B221" i="9" s="1"/>
  <c r="E45" i="9"/>
  <c r="B45" i="9" s="1"/>
  <c r="G714" i="1"/>
  <c r="E44" i="9"/>
  <c r="B44" i="9" s="1"/>
  <c r="F220" i="9"/>
  <c r="F219" i="9"/>
  <c r="B219" i="9" s="1"/>
  <c r="E43" i="9"/>
  <c r="B43" i="9" s="1"/>
  <c r="H173" i="1"/>
  <c r="H165" i="1"/>
  <c r="F169" i="4"/>
  <c r="H160" i="1"/>
  <c r="F159" i="4"/>
  <c r="E152" i="4"/>
  <c r="D148" i="1" s="1"/>
  <c r="F218" i="9"/>
  <c r="B218" i="9"/>
  <c r="E40" i="9"/>
  <c r="B40" i="9" s="1"/>
  <c r="H149" i="1"/>
  <c r="H148" i="1"/>
  <c r="G148" i="1"/>
  <c r="G641" i="1"/>
  <c r="H1020" i="1"/>
  <c r="H1024" i="1"/>
  <c r="H1028" i="1"/>
  <c r="H1032" i="1"/>
  <c r="H1036" i="1"/>
  <c r="H1040" i="1"/>
  <c r="H1044" i="1"/>
  <c r="H1048" i="1"/>
  <c r="H1052" i="1"/>
  <c r="H1056" i="1"/>
  <c r="H1060" i="1"/>
  <c r="H1064" i="1"/>
  <c r="H1068" i="1"/>
  <c r="H1072" i="1"/>
  <c r="H1076" i="1"/>
  <c r="H1144" i="1"/>
  <c r="G1144" i="1"/>
  <c r="H1146" i="1"/>
  <c r="G1146" i="1"/>
  <c r="H1148" i="1"/>
  <c r="G1148" i="1"/>
  <c r="H1150" i="1"/>
  <c r="G1150"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018" i="1"/>
  <c r="H1022" i="1"/>
  <c r="H1026" i="1"/>
  <c r="H1030" i="1"/>
  <c r="H1034" i="1"/>
  <c r="H1038" i="1"/>
  <c r="H1042" i="1"/>
  <c r="H1050" i="1"/>
  <c r="H1054" i="1"/>
  <c r="H1058" i="1"/>
  <c r="H1062" i="1"/>
  <c r="H1066" i="1"/>
  <c r="H1070" i="1"/>
  <c r="H1074" i="1"/>
  <c r="H1078" i="1"/>
  <c r="H1145" i="1"/>
  <c r="G1145" i="1"/>
  <c r="H1147" i="1"/>
  <c r="G1147" i="1"/>
  <c r="H1149" i="1"/>
  <c r="G1149" i="1"/>
  <c r="H1151" i="1"/>
  <c r="G1151" i="1"/>
  <c r="G1019" i="1"/>
  <c r="G1023" i="1"/>
  <c r="G1027" i="1"/>
  <c r="G1031" i="1"/>
  <c r="G1035" i="1"/>
  <c r="G1039" i="1"/>
  <c r="G1043" i="1"/>
  <c r="G1051" i="1"/>
  <c r="G1055" i="1"/>
  <c r="G1059" i="1"/>
  <c r="G1063" i="1"/>
  <c r="G1067" i="1"/>
  <c r="G1071" i="1"/>
  <c r="G1075"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J1447" i="1"/>
  <c r="G1447" i="1"/>
  <c r="H1447" i="1"/>
  <c r="J1451" i="1"/>
  <c r="G1451" i="1"/>
  <c r="I1451" i="1" s="1"/>
  <c r="H145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H1291" i="1"/>
  <c r="H1295" i="1"/>
  <c r="H1299" i="1"/>
  <c r="H1303" i="1"/>
  <c r="H1307" i="1"/>
  <c r="H1311" i="1"/>
  <c r="H1315" i="1"/>
  <c r="H1319" i="1"/>
  <c r="H1323" i="1"/>
  <c r="H1327" i="1"/>
  <c r="H1330" i="1"/>
  <c r="H1334" i="1"/>
  <c r="H1338" i="1"/>
  <c r="H1445" i="1"/>
  <c r="G1445" i="1"/>
  <c r="G1494" i="1"/>
  <c r="H1494" i="1"/>
  <c r="G1510" i="1"/>
  <c r="H1510"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216" i="1"/>
  <c r="G1217" i="1"/>
  <c r="G1218" i="1"/>
  <c r="G1219" i="1"/>
  <c r="G1220" i="1"/>
  <c r="G1221" i="1"/>
  <c r="H1294" i="1"/>
  <c r="H1298" i="1"/>
  <c r="H1302" i="1"/>
  <c r="H1306" i="1"/>
  <c r="H1310" i="1"/>
  <c r="H1314" i="1"/>
  <c r="H1318" i="1"/>
  <c r="H1322" i="1"/>
  <c r="H1326" i="1"/>
  <c r="H1333" i="1"/>
  <c r="H1337" i="1"/>
  <c r="H1341" i="1"/>
  <c r="I1440" i="1"/>
  <c r="J1441" i="1"/>
  <c r="H1441" i="1"/>
  <c r="G1441" i="1"/>
  <c r="I1441" i="1" s="1"/>
  <c r="J1449" i="1"/>
  <c r="G1449" i="1"/>
  <c r="H1449" i="1"/>
  <c r="G1453" i="1"/>
  <c r="H1453" i="1"/>
  <c r="J1471" i="1"/>
  <c r="G1471" i="1"/>
  <c r="J1479" i="1"/>
  <c r="H1479" i="1"/>
  <c r="G1479" i="1"/>
  <c r="I1479" i="1" s="1"/>
  <c r="H1293" i="1"/>
  <c r="H1297" i="1"/>
  <c r="H1301" i="1"/>
  <c r="H1305" i="1"/>
  <c r="H1309" i="1"/>
  <c r="H1313" i="1"/>
  <c r="H1317" i="1"/>
  <c r="H1321" i="1"/>
  <c r="H1325" i="1"/>
  <c r="H1332" i="1"/>
  <c r="H1336" i="1"/>
  <c r="H1340" i="1"/>
  <c r="G1442" i="1"/>
  <c r="H1442" i="1"/>
  <c r="I1443" i="1"/>
  <c r="I1465" i="1"/>
  <c r="J1439" i="1"/>
  <c r="J1443" i="1"/>
  <c r="H1454" i="1"/>
  <c r="J1462" i="1"/>
  <c r="G1462" i="1"/>
  <c r="I1462" i="1" s="1"/>
  <c r="H1463" i="1"/>
  <c r="I1463" i="1" s="1"/>
  <c r="J1464" i="1"/>
  <c r="G1464" i="1"/>
  <c r="I1464" i="1" s="1"/>
  <c r="H1465" i="1"/>
  <c r="J1466" i="1"/>
  <c r="G1466" i="1"/>
  <c r="I1466" i="1" s="1"/>
  <c r="H1467" i="1"/>
  <c r="I1467" i="1" s="1"/>
  <c r="J1468" i="1"/>
  <c r="G1468" i="1"/>
  <c r="I1468" i="1" s="1"/>
  <c r="H1469" i="1"/>
  <c r="J1474" i="1"/>
  <c r="H1474" i="1"/>
  <c r="G1474" i="1"/>
  <c r="I1476" i="1"/>
  <c r="G1482" i="1"/>
  <c r="H1482" i="1"/>
  <c r="G1498" i="1"/>
  <c r="H1498" i="1"/>
  <c r="G1514" i="1"/>
  <c r="H1514" i="1"/>
  <c r="E298" i="4"/>
  <c r="J1440" i="1"/>
  <c r="J1444" i="1"/>
  <c r="I1448" i="1"/>
  <c r="I1450" i="1"/>
  <c r="I1452" i="1"/>
  <c r="J1455" i="1"/>
  <c r="G1455" i="1"/>
  <c r="I1455" i="1" s="1"/>
  <c r="J1457" i="1"/>
  <c r="G1457" i="1"/>
  <c r="I1457" i="1" s="1"/>
  <c r="J1459" i="1"/>
  <c r="G1459" i="1"/>
  <c r="I1459" i="1" s="1"/>
  <c r="J1477" i="1"/>
  <c r="H1477" i="1"/>
  <c r="G1477" i="1"/>
  <c r="I1477" i="1" s="1"/>
  <c r="G1486" i="1"/>
  <c r="H1486" i="1"/>
  <c r="G1502" i="1"/>
  <c r="H1502" i="1"/>
  <c r="G1518" i="1"/>
  <c r="H1518" i="1"/>
  <c r="J1445" i="1"/>
  <c r="H1446" i="1"/>
  <c r="I1446" i="1" s="1"/>
  <c r="J1446" i="1"/>
  <c r="H1471" i="1"/>
  <c r="J1472" i="1"/>
  <c r="H1472" i="1"/>
  <c r="G1472" i="1"/>
  <c r="I1478" i="1"/>
  <c r="G1490" i="1"/>
  <c r="H1490" i="1"/>
  <c r="G1506" i="1"/>
  <c r="H1506" i="1"/>
  <c r="G1522" i="1"/>
  <c r="H1522" i="1"/>
  <c r="E420" i="4"/>
  <c r="H21" i="9"/>
  <c r="G21" i="9"/>
  <c r="F311" i="4"/>
  <c r="D408" i="4"/>
  <c r="F485" i="4"/>
  <c r="D484" i="4"/>
  <c r="D7" i="4"/>
  <c r="E124" i="4"/>
  <c r="D120" i="1" s="1"/>
  <c r="D643" i="4"/>
  <c r="F416" i="4"/>
  <c r="D644" i="4"/>
  <c r="F473" i="4"/>
  <c r="D472" i="4"/>
  <c r="G307" i="9"/>
  <c r="E307" i="9" s="1"/>
  <c r="B307" i="9" s="1"/>
  <c r="F177" i="5"/>
  <c r="B315" i="9"/>
  <c r="E314" i="9"/>
  <c r="I10" i="3" s="1"/>
  <c r="D50" i="4"/>
  <c r="D82" i="4"/>
  <c r="D106" i="4"/>
  <c r="F153" i="4"/>
  <c r="D163" i="4"/>
  <c r="D196" i="4"/>
  <c r="D224" i="4"/>
  <c r="D252" i="4"/>
  <c r="D263" i="4"/>
  <c r="E363" i="4"/>
  <c r="D358" i="1" s="1"/>
  <c r="E643" i="4"/>
  <c r="D637" i="1" s="1"/>
  <c r="E472" i="4"/>
  <c r="D466" i="1" s="1"/>
  <c r="D133" i="4"/>
  <c r="F152" i="4"/>
  <c r="E163" i="4"/>
  <c r="F188" i="4"/>
  <c r="F300" i="4"/>
  <c r="F352" i="4"/>
  <c r="F402" i="4"/>
  <c r="F460" i="4"/>
  <c r="D459" i="4"/>
  <c r="D515" i="4"/>
  <c r="E528" i="4"/>
  <c r="E141" i="6"/>
  <c r="E87" i="5"/>
  <c r="D1065" i="1" s="1"/>
  <c r="G1065" i="1" s="1"/>
  <c r="D118" i="5"/>
  <c r="E176" i="5"/>
  <c r="D237" i="5"/>
  <c r="E238" i="5"/>
  <c r="D245" i="5"/>
  <c r="E258" i="5"/>
  <c r="D1235" i="1" s="1"/>
  <c r="D529" i="4"/>
  <c r="D593" i="4"/>
  <c r="E143" i="9"/>
  <c r="B143" i="9" s="1"/>
  <c r="D7" i="5"/>
  <c r="D69" i="5"/>
  <c r="F180" i="5"/>
  <c r="F190" i="5"/>
  <c r="D20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7" i="9"/>
  <c r="E187" i="9" s="1"/>
  <c r="B187" i="9" s="1"/>
  <c r="G166" i="9"/>
  <c r="E166" i="9" s="1"/>
  <c r="B166" i="9" s="1"/>
  <c r="H165" i="9"/>
  <c r="G165" i="9"/>
  <c r="E165" i="9" s="1"/>
  <c r="B165" i="9" s="1"/>
  <c r="G164" i="9"/>
  <c r="E164" i="9" s="1"/>
  <c r="B164" i="9" s="1"/>
  <c r="G163" i="9"/>
  <c r="E163" i="9" s="1"/>
  <c r="B163" i="9" s="1"/>
  <c r="G162" i="9"/>
  <c r="E162" i="9" s="1"/>
  <c r="B162" i="9" s="1"/>
  <c r="G161" i="9"/>
  <c r="E161" i="9" s="1"/>
  <c r="B161" i="9" s="1"/>
  <c r="I10" i="9"/>
  <c r="E67" i="9"/>
  <c r="B67" i="9" s="1"/>
  <c r="G190" i="9"/>
  <c r="E190" i="9" s="1"/>
  <c r="B190" i="9" s="1"/>
  <c r="E289" i="9"/>
  <c r="B289" i="9" s="1"/>
  <c r="F94" i="6"/>
  <c r="E79" i="9"/>
  <c r="B79" i="9" s="1"/>
  <c r="E95" i="9"/>
  <c r="B95" i="9" s="1"/>
  <c r="E123" i="9"/>
  <c r="B123" i="9" s="1"/>
  <c r="E135" i="9"/>
  <c r="B135" i="9" s="1"/>
  <c r="E147" i="9"/>
  <c r="B147" i="9" s="1"/>
  <c r="B153" i="9"/>
  <c r="G188" i="9"/>
  <c r="E188" i="9" s="1"/>
  <c r="B188" i="9" s="1"/>
  <c r="E309" i="9"/>
  <c r="B309" i="9" s="1"/>
  <c r="E59" i="9"/>
  <c r="B59" i="9" s="1"/>
  <c r="B65" i="9"/>
  <c r="E75" i="9"/>
  <c r="B75" i="9" s="1"/>
  <c r="B81" i="9"/>
  <c r="E91" i="9"/>
  <c r="B91" i="9" s="1"/>
  <c r="B97" i="9"/>
  <c r="E107" i="9"/>
  <c r="B107" i="9" s="1"/>
  <c r="B113" i="9"/>
  <c r="E119" i="9"/>
  <c r="B119" i="9" s="1"/>
  <c r="E131" i="9"/>
  <c r="B131" i="9" s="1"/>
  <c r="B137" i="9"/>
  <c r="B149" i="9"/>
  <c r="E159" i="9"/>
  <c r="B159" i="9" s="1"/>
  <c r="B231" i="9"/>
  <c r="B248" i="9"/>
  <c r="B264" i="9"/>
  <c r="B220" i="9"/>
  <c r="B235" i="9"/>
  <c r="B252" i="9"/>
  <c r="B268" i="9"/>
  <c r="B223" i="9"/>
  <c r="B240" i="9"/>
  <c r="B256" i="9"/>
  <c r="H1576" i="1" l="1"/>
  <c r="G991" i="1"/>
  <c r="H645" i="1"/>
  <c r="G645" i="1"/>
  <c r="G1499" i="1"/>
  <c r="D42" i="8"/>
  <c r="I34" i="3" s="1"/>
  <c r="H1154" i="1"/>
  <c r="G1154" i="1"/>
  <c r="E7" i="5"/>
  <c r="D985" i="1" s="1"/>
  <c r="F12" i="5"/>
  <c r="I20" i="3"/>
  <c r="H306" i="1"/>
  <c r="G306" i="1"/>
  <c r="E21" i="9"/>
  <c r="B21" i="9" s="1"/>
  <c r="G310" i="9"/>
  <c r="E310" i="9" s="1"/>
  <c r="B310" i="9" s="1"/>
  <c r="F206" i="5"/>
  <c r="C1183" i="1"/>
  <c r="F7" i="5"/>
  <c r="H20" i="3"/>
  <c r="C985" i="1"/>
  <c r="E237" i="5"/>
  <c r="F237" i="5" s="1"/>
  <c r="D1215" i="1"/>
  <c r="E636" i="4"/>
  <c r="D630" i="1" s="1"/>
  <c r="D522" i="1"/>
  <c r="E151" i="4"/>
  <c r="D159" i="1"/>
  <c r="F263" i="4"/>
  <c r="C259" i="1"/>
  <c r="F163" i="4"/>
  <c r="C159" i="1"/>
  <c r="F50" i="4"/>
  <c r="C46" i="1"/>
  <c r="H120" i="1"/>
  <c r="G120" i="1"/>
  <c r="F124" i="4"/>
  <c r="D293" i="1"/>
  <c r="H1065" i="1"/>
  <c r="G313" i="9"/>
  <c r="E313" i="9" s="1"/>
  <c r="B313" i="9" s="1"/>
  <c r="F129" i="6"/>
  <c r="C1423" i="1"/>
  <c r="H23" i="3"/>
  <c r="C1214" i="1"/>
  <c r="F515" i="4"/>
  <c r="C509" i="1"/>
  <c r="G358" i="1"/>
  <c r="H358" i="1"/>
  <c r="F252" i="4"/>
  <c r="C248" i="1"/>
  <c r="D176" i="5"/>
  <c r="F644" i="4"/>
  <c r="C638" i="1"/>
  <c r="F7" i="4"/>
  <c r="D6" i="4"/>
  <c r="C3" i="1"/>
  <c r="F363" i="4"/>
  <c r="I1472" i="1"/>
  <c r="E6" i="4"/>
  <c r="I1474" i="1"/>
  <c r="I1449" i="1"/>
  <c r="I1447" i="1"/>
  <c r="F35" i="6"/>
  <c r="H25" i="3"/>
  <c r="C1329" i="1"/>
  <c r="F593" i="4"/>
  <c r="C587" i="1"/>
  <c r="H1235" i="1"/>
  <c r="G1235" i="1"/>
  <c r="I22" i="3"/>
  <c r="D1153" i="1"/>
  <c r="I28" i="3"/>
  <c r="D1435" i="1"/>
  <c r="F459" i="4"/>
  <c r="D420" i="4"/>
  <c r="C453" i="1"/>
  <c r="D151" i="4"/>
  <c r="E68" i="5"/>
  <c r="F224" i="4"/>
  <c r="C220" i="1"/>
  <c r="F106" i="4"/>
  <c r="C102" i="1"/>
  <c r="F238" i="5"/>
  <c r="C403" i="1"/>
  <c r="E635" i="4"/>
  <c r="D629" i="1" s="1"/>
  <c r="D414" i="1"/>
  <c r="B192" i="9"/>
  <c r="F213" i="9"/>
  <c r="B213" i="9" s="1"/>
  <c r="F69" i="5"/>
  <c r="D68" i="5"/>
  <c r="C1047" i="1"/>
  <c r="F529" i="4"/>
  <c r="D528" i="4"/>
  <c r="C523" i="1"/>
  <c r="F245" i="5"/>
  <c r="C1222" i="1"/>
  <c r="F118" i="5"/>
  <c r="C1096" i="1"/>
  <c r="F133" i="4"/>
  <c r="C129" i="1"/>
  <c r="F298" i="4"/>
  <c r="F196" i="4"/>
  <c r="C192" i="1"/>
  <c r="F82" i="4"/>
  <c r="C78" i="1"/>
  <c r="D141" i="6"/>
  <c r="F472" i="4"/>
  <c r="C466" i="1"/>
  <c r="F643" i="4"/>
  <c r="C637" i="1"/>
  <c r="F484" i="4"/>
  <c r="C478" i="1"/>
  <c r="E350" i="4"/>
  <c r="I1442" i="1"/>
  <c r="I1471" i="1"/>
  <c r="G312" i="9" l="1"/>
  <c r="E312" i="9" s="1"/>
  <c r="E311" i="9" s="1"/>
  <c r="K1450" i="9"/>
  <c r="H19" i="9"/>
  <c r="E19" i="9" s="1"/>
  <c r="B19" i="9" s="1"/>
  <c r="C1517" i="1"/>
  <c r="G1517" i="1" s="1"/>
  <c r="E175" i="5"/>
  <c r="D1152" i="1" s="1"/>
  <c r="H1047" i="1"/>
  <c r="G1047" i="1"/>
  <c r="F151" i="4"/>
  <c r="D289" i="4"/>
  <c r="H17" i="3"/>
  <c r="C147" i="1"/>
  <c r="G248" i="1"/>
  <c r="H248" i="1"/>
  <c r="H509" i="1"/>
  <c r="G509" i="1"/>
  <c r="H46" i="1"/>
  <c r="G46" i="1"/>
  <c r="H259" i="1"/>
  <c r="G259" i="1"/>
  <c r="H985" i="1"/>
  <c r="G985" i="1"/>
  <c r="G1183" i="1"/>
  <c r="H1183" i="1"/>
  <c r="F141" i="6"/>
  <c r="H28" i="3"/>
  <c r="C1435" i="1"/>
  <c r="G317" i="9"/>
  <c r="E317" i="9" s="1"/>
  <c r="H1096" i="1"/>
  <c r="G1096" i="1"/>
  <c r="G523" i="1"/>
  <c r="H523" i="1"/>
  <c r="F68" i="5"/>
  <c r="H21" i="3"/>
  <c r="C1046" i="1"/>
  <c r="G220" i="1"/>
  <c r="H220" i="1"/>
  <c r="G453" i="1"/>
  <c r="H453" i="1"/>
  <c r="G1329" i="1"/>
  <c r="H1329" i="1"/>
  <c r="H9" i="3"/>
  <c r="H638" i="1"/>
  <c r="G638" i="1"/>
  <c r="G293" i="1"/>
  <c r="H293" i="1"/>
  <c r="G192" i="1"/>
  <c r="H192" i="1"/>
  <c r="H637" i="1"/>
  <c r="G637" i="1"/>
  <c r="E408" i="4"/>
  <c r="D345" i="1"/>
  <c r="F350" i="4"/>
  <c r="H78" i="1"/>
  <c r="G78" i="1"/>
  <c r="D636" i="4"/>
  <c r="F528" i="4"/>
  <c r="C522" i="1"/>
  <c r="F420" i="4"/>
  <c r="D635" i="4"/>
  <c r="C414" i="1"/>
  <c r="G3" i="1"/>
  <c r="H3" i="1"/>
  <c r="G1423" i="1"/>
  <c r="H1423" i="1"/>
  <c r="E407" i="4"/>
  <c r="D402" i="1" s="1"/>
  <c r="G159" i="1"/>
  <c r="H159" i="1"/>
  <c r="H1215" i="1"/>
  <c r="G1215" i="1"/>
  <c r="D6" i="5"/>
  <c r="G478" i="1"/>
  <c r="H478" i="1"/>
  <c r="H466" i="1"/>
  <c r="G466" i="1"/>
  <c r="G129" i="1"/>
  <c r="H129" i="1"/>
  <c r="H1222" i="1"/>
  <c r="G1222" i="1"/>
  <c r="H102" i="1"/>
  <c r="G102" i="1"/>
  <c r="I21" i="3"/>
  <c r="D1046" i="1"/>
  <c r="E6" i="5"/>
  <c r="H587" i="1"/>
  <c r="G587" i="1"/>
  <c r="I16" i="3"/>
  <c r="E412" i="4"/>
  <c r="D2" i="1"/>
  <c r="D412" i="4"/>
  <c r="D290" i="4"/>
  <c r="F6" i="4"/>
  <c r="H16" i="3"/>
  <c r="C2" i="1"/>
  <c r="F176" i="5"/>
  <c r="D175" i="5"/>
  <c r="H22" i="3"/>
  <c r="C1153" i="1"/>
  <c r="E289" i="4"/>
  <c r="I17" i="3"/>
  <c r="D147" i="1"/>
  <c r="I23" i="3"/>
  <c r="D1214" i="1"/>
  <c r="H1214" i="1" s="1"/>
  <c r="B312" i="9" l="1"/>
  <c r="H1517" i="1"/>
  <c r="H11" i="3"/>
  <c r="N3" i="9" s="1"/>
  <c r="F175" i="5"/>
  <c r="C1152" i="1"/>
  <c r="E413" i="4"/>
  <c r="E291" i="4"/>
  <c r="D287" i="1" s="1"/>
  <c r="D285" i="1"/>
  <c r="C286" i="1"/>
  <c r="E639" i="4"/>
  <c r="D407" i="1"/>
  <c r="D403" i="1"/>
  <c r="F408" i="4"/>
  <c r="H147" i="1"/>
  <c r="G147" i="1"/>
  <c r="D639" i="4"/>
  <c r="F412" i="4"/>
  <c r="C407" i="1"/>
  <c r="H278" i="9"/>
  <c r="D984" i="1"/>
  <c r="H522" i="1"/>
  <c r="G522" i="1"/>
  <c r="E316" i="9"/>
  <c r="I9" i="3" s="1"/>
  <c r="B317" i="9"/>
  <c r="E290" i="4"/>
  <c r="G284" i="9"/>
  <c r="E284" i="9" s="1"/>
  <c r="B284" i="9" s="1"/>
  <c r="G278" i="9"/>
  <c r="F6" i="5"/>
  <c r="C984" i="1"/>
  <c r="G1214" i="1"/>
  <c r="H414" i="1"/>
  <c r="G414" i="1"/>
  <c r="H1046" i="1"/>
  <c r="G1046" i="1"/>
  <c r="G1435" i="1"/>
  <c r="H1435" i="1"/>
  <c r="D413" i="4"/>
  <c r="D414" i="4" s="1"/>
  <c r="F289" i="4"/>
  <c r="D291" i="4"/>
  <c r="C285" i="1"/>
  <c r="H1153" i="1"/>
  <c r="G1153" i="1"/>
  <c r="H2" i="1"/>
  <c r="G2" i="1"/>
  <c r="H402" i="1"/>
  <c r="G402" i="1"/>
  <c r="F635" i="4"/>
  <c r="C629" i="1"/>
  <c r="F636" i="4"/>
  <c r="C630" i="1"/>
  <c r="G345" i="1"/>
  <c r="H345" i="1"/>
  <c r="K3" i="9"/>
  <c r="I11" i="3" l="1"/>
  <c r="E278" i="9"/>
  <c r="E277" i="9" s="1"/>
  <c r="C409" i="1"/>
  <c r="D633" i="1"/>
  <c r="H629" i="1"/>
  <c r="G629" i="1"/>
  <c r="D640" i="4"/>
  <c r="F413" i="4"/>
  <c r="D415" i="4"/>
  <c r="C408" i="1"/>
  <c r="H8" i="3"/>
  <c r="H984" i="1"/>
  <c r="G984" i="1"/>
  <c r="D286" i="1"/>
  <c r="H286" i="1" s="1"/>
  <c r="D641" i="4"/>
  <c r="F639" i="4"/>
  <c r="C633" i="1"/>
  <c r="H403" i="1"/>
  <c r="G403" i="1"/>
  <c r="E640" i="4"/>
  <c r="E641" i="4" s="1"/>
  <c r="E415" i="4"/>
  <c r="D410" i="1" s="1"/>
  <c r="D408" i="1"/>
  <c r="H630" i="1"/>
  <c r="G630" i="1"/>
  <c r="G285" i="1"/>
  <c r="H285" i="1"/>
  <c r="H407" i="1"/>
  <c r="G407" i="1"/>
  <c r="F290" i="4"/>
  <c r="H1152" i="1"/>
  <c r="G1152" i="1"/>
  <c r="F291" i="4"/>
  <c r="C287" i="1"/>
  <c r="B278" i="9"/>
  <c r="E414" i="4"/>
  <c r="D409" i="1" s="1"/>
  <c r="G286" i="1" l="1"/>
  <c r="D635" i="1"/>
  <c r="M3" i="9"/>
  <c r="I8" i="3"/>
  <c r="D642" i="4"/>
  <c r="F640" i="4"/>
  <c r="C634" i="1"/>
  <c r="G287" i="1"/>
  <c r="H287" i="1"/>
  <c r="D645" i="4"/>
  <c r="F641" i="4"/>
  <c r="C635" i="1"/>
  <c r="E642" i="4"/>
  <c r="D634" i="1"/>
  <c r="G408" i="1"/>
  <c r="H408" i="1"/>
  <c r="H409" i="1"/>
  <c r="G409" i="1"/>
  <c r="H633" i="1"/>
  <c r="G633" i="1"/>
  <c r="F415" i="4"/>
  <c r="C410" i="1"/>
  <c r="F414" i="4"/>
  <c r="H634" i="1" l="1"/>
  <c r="G634" i="1"/>
  <c r="H410" i="1"/>
  <c r="G410" i="1"/>
  <c r="H18" i="3"/>
  <c r="C639" i="1"/>
  <c r="H635" i="1"/>
  <c r="G635" i="1"/>
  <c r="E646" i="4"/>
  <c r="D636" i="1"/>
  <c r="D646" i="4"/>
  <c r="F642" i="4"/>
  <c r="C636" i="1"/>
  <c r="E645" i="4"/>
  <c r="H636" i="1" l="1"/>
  <c r="G636" i="1"/>
  <c r="H7" i="3"/>
  <c r="I19" i="3"/>
  <c r="D640" i="1"/>
  <c r="F646" i="4"/>
  <c r="H19" i="3"/>
  <c r="C640" i="1"/>
  <c r="I18" i="3"/>
  <c r="D639" i="1"/>
  <c r="G639" i="1" s="1"/>
  <c r="G276" i="9"/>
  <c r="E276" i="9" s="1"/>
  <c r="B276" i="9" s="1"/>
  <c r="F645" i="4"/>
  <c r="H639" i="1" l="1"/>
  <c r="J3" i="9"/>
  <c r="H640" i="1"/>
  <c r="G640" i="1"/>
  <c r="G274" i="9" l="1"/>
  <c r="M272" i="9"/>
  <c r="L272" i="9"/>
  <c r="H274" i="9"/>
  <c r="G18" i="9"/>
  <c r="H18" i="9"/>
  <c r="K7" i="9"/>
  <c r="J12" i="9"/>
  <c r="J5" i="9"/>
  <c r="L16" i="9"/>
  <c r="J6" i="9"/>
  <c r="I11" i="9"/>
  <c r="H17" i="9"/>
  <c r="I8" i="9"/>
  <c r="M15" i="9"/>
  <c r="K12" i="9"/>
  <c r="K10" i="9"/>
  <c r="G16" i="9"/>
  <c r="H15" i="9"/>
  <c r="K5" i="9"/>
  <c r="J10" i="9"/>
  <c r="M16" i="9"/>
  <c r="I12" i="9"/>
  <c r="J8" i="9"/>
  <c r="G15" i="9"/>
  <c r="I6" i="9"/>
  <c r="G17" i="9"/>
  <c r="I7" i="9"/>
  <c r="K13" i="9"/>
  <c r="I13" i="9"/>
  <c r="I9" i="9"/>
  <c r="H16" i="9"/>
  <c r="K8" i="9"/>
  <c r="J13" i="9"/>
  <c r="K9" i="9"/>
  <c r="L15" i="9"/>
  <c r="K6" i="9"/>
  <c r="J11" i="9"/>
  <c r="I17" i="9"/>
  <c r="J9" i="9"/>
  <c r="I5" i="9"/>
  <c r="K11" i="9"/>
  <c r="J17" i="9"/>
  <c r="J7" i="9"/>
  <c r="E10" i="9" l="1"/>
  <c r="B10" i="9" s="1"/>
  <c r="E6" i="9"/>
  <c r="B6" i="9" s="1"/>
  <c r="F15" i="9"/>
  <c r="E11" i="9"/>
  <c r="B11" i="9" s="1"/>
  <c r="E7" i="9"/>
  <c r="B7" i="9" s="1"/>
  <c r="E9" i="9"/>
  <c r="B9" i="9" s="1"/>
  <c r="E17" i="9"/>
  <c r="B17" i="9" s="1"/>
  <c r="E12" i="9"/>
  <c r="B12" i="9" s="1"/>
  <c r="F272" i="9"/>
  <c r="E13" i="9"/>
  <c r="B13" i="9" s="1"/>
  <c r="E16" i="9"/>
  <c r="E8" i="9"/>
  <c r="B8" i="9" s="1"/>
  <c r="F16" i="9"/>
  <c r="E5" i="9"/>
  <c r="E15" i="9"/>
  <c r="E18" i="9"/>
  <c r="B18" i="9" s="1"/>
  <c r="E274" i="9"/>
  <c r="B16" i="9" l="1"/>
  <c r="F14" i="9"/>
  <c r="E14" i="9"/>
  <c r="B15" i="9"/>
  <c r="B5" i="9"/>
  <c r="E4" i="9"/>
  <c r="B274" i="9"/>
  <c r="E20" i="9"/>
  <c r="I7" i="3" s="1"/>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<sst xmlns="http://schemas.openxmlformats.org/spreadsheetml/2006/main" count="4369" uniqueCount="3421">
  <si>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</si>
  <si>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</si>
  <si>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</si>
  <si>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</si>
  <si>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</si>
  <si>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</si>
  <si>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</si>
  <si>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</si>
  <si>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</si>
  <si>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</si>
  <si>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</si>
  <si>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</si>
  <si>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</si>
  <si>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</si>
  <si>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</si>
  <si>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</si>
  <si>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</si>
  <si>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</si>
  <si>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</si>
  <si>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</si>
  <si>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</si>
  <si>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</si>
  <si>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</si>
  <si>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</si>
  <si>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</si>
  <si>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</si>
  <si>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</si>
  <si>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</si>
  <si>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</si>
  <si>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</si>
  <si>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</si>
  <si>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LJUDEVITA GAJA, KRAPINA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</si>
  <si>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</si>
  <si>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</si>
  <si>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</si>
  <si>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</si>
  <si>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</si>
  <si>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</si>
  <si>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</si>
  <si>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</si>
  <si>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</si>
  <si>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</si>
  <si>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</si>
  <si>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</si>
  <si>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</si>
  <si>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</si>
  <si>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</si>
  <si>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</si>
  <si>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</si>
  <si>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15866 - O.Š. LJUDEVITA GAJA,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</si>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</sst>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1678759.4000000001</v>
      </c>
      <c r="D2" s="6">
        <f>'PR-RAS'!E6</f>
        <v>1899011.3599999999</v>
      </c>
      <c r="E2" s="6">
        <v>0</v>
      </c>
      <c r="F2" s="6">
        <v>0</v>
      </c>
      <c r="G2" s="7">
        <f t="shared" ref="G2:G264" si="0">(B2/1000)*(C2*1+D2*2)</f>
        <v>5476.7821199999998</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1390953.08</v>
      </c>
      <c r="D46" s="1">
        <f>'PR-RAS'!E50</f>
        <v>1664306.67</v>
      </c>
      <c r="E46" s="1">
        <v>0</v>
      </c>
      <c r="F46" s="1">
        <v>0</v>
      </c>
      <c r="G46" s="2">
        <f t="shared" si="0"/>
        <v>212380.4889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1390953.08</v>
      </c>
      <c r="D64" s="1">
        <f>'PR-RAS'!E68</f>
        <v>1664306.67</v>
      </c>
      <c r="E64" s="1">
        <v>0</v>
      </c>
      <c r="F64" s="1">
        <v>0</v>
      </c>
      <c r="G64" s="2">
        <f t="shared" si="0"/>
        <v>297332.68446000002</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1387946.57</v>
      </c>
      <c r="D65" s="1">
        <f>'PR-RAS'!E69</f>
        <v>1621301.52</v>
      </c>
      <c r="E65" s="1">
        <v>0</v>
      </c>
      <c r="F65" s="1">
        <v>0</v>
      </c>
      <c r="G65" s="2">
        <f t="shared" si="0"/>
        <v>296355.17504</v>
      </c>
      <c r="H65" s="2">
        <f t="shared" si="1"/>
        <v>0.90999999991618097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3006.51</v>
      </c>
      <c r="D66" s="1">
        <f>'PR-RAS'!E70</f>
        <v>43005.15</v>
      </c>
      <c r="E66" s="1">
        <v>0</v>
      </c>
      <c r="F66" s="1">
        <v>0</v>
      </c>
      <c r="G66" s="2">
        <f t="shared" si="0"/>
        <v>5786.0926499999996</v>
      </c>
      <c r="H66" s="2">
        <f t="shared" si="1"/>
        <v>0.64000000000123691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9.81</v>
      </c>
      <c r="E78" s="1">
        <v>0</v>
      </c>
      <c r="F78" s="1">
        <v>0</v>
      </c>
      <c r="G78" s="2">
        <f t="shared" si="0"/>
        <v>1.5130500000000002</v>
      </c>
      <c r="H78" s="2">
        <f t="shared" si="1"/>
        <v>0.2199999999999995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9.81</v>
      </c>
      <c r="E79" s="1">
        <v>0</v>
      </c>
      <c r="F79" s="1">
        <v>0</v>
      </c>
      <c r="G79" s="2">
        <f t="shared" si="0"/>
        <v>1.5327000000000002</v>
      </c>
      <c r="H79" s="2">
        <f t="shared" si="1"/>
        <v>0.2199999999999995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9.81</v>
      </c>
      <c r="E81" s="1">
        <v>0</v>
      </c>
      <c r="F81" s="1">
        <v>0</v>
      </c>
      <c r="G81" s="2">
        <f t="shared" si="0"/>
        <v>1.5720000000000003</v>
      </c>
      <c r="H81" s="2">
        <f t="shared" si="1"/>
        <v>0.2199999999999995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74229.679999999993</v>
      </c>
      <c r="D102" s="1">
        <f>'PR-RAS'!E106</f>
        <v>26659.97</v>
      </c>
      <c r="E102" s="1">
        <v>0</v>
      </c>
      <c r="F102" s="1">
        <v>0</v>
      </c>
      <c r="G102" s="2">
        <f t="shared" si="0"/>
        <v>12882.511620000001</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74229.679999999993</v>
      </c>
      <c r="D108" s="1">
        <f>'PR-RAS'!E112</f>
        <v>26659.97</v>
      </c>
      <c r="E108" s="1">
        <v>0</v>
      </c>
      <c r="F108" s="1">
        <v>0</v>
      </c>
      <c r="G108" s="2">
        <f t="shared" si="0"/>
        <v>13647.80934</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74229.679999999993</v>
      </c>
      <c r="D113" s="1">
        <f>'PR-RAS'!E117</f>
        <v>26659.97</v>
      </c>
      <c r="E113" s="1">
        <v>0</v>
      </c>
      <c r="F113" s="1">
        <v>0</v>
      </c>
      <c r="G113" s="2">
        <f t="shared" si="0"/>
        <v>14285.55744</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8550.82</v>
      </c>
      <c r="D120" s="1">
        <f>'PR-RAS'!E124</f>
        <v>13655.939999999999</v>
      </c>
      <c r="E120" s="1">
        <v>0</v>
      </c>
      <c r="F120" s="1">
        <v>0</v>
      </c>
      <c r="G120" s="2">
        <f t="shared" si="0"/>
        <v>4267.6612999999998</v>
      </c>
      <c r="H120" s="2">
        <f t="shared" si="1"/>
        <v>0.24000000000160071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6665.21</v>
      </c>
      <c r="D121" s="1">
        <f>'PR-RAS'!E125</f>
        <v>8177.36</v>
      </c>
      <c r="E121" s="1">
        <v>0</v>
      </c>
      <c r="F121" s="1">
        <v>0</v>
      </c>
      <c r="G121" s="2">
        <f t="shared" si="0"/>
        <v>2762.3915999999999</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6665.21</v>
      </c>
      <c r="D123" s="1">
        <f>'PR-RAS'!E127</f>
        <v>8177.36</v>
      </c>
      <c r="E123" s="1">
        <v>0</v>
      </c>
      <c r="F123" s="1">
        <v>0</v>
      </c>
      <c r="G123" s="2">
        <f t="shared" si="0"/>
        <v>2808.4314599999998</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1885.6100000000001</v>
      </c>
      <c r="D124" s="1">
        <f>'PR-RAS'!E128</f>
        <v>5478.58</v>
      </c>
      <c r="E124" s="1">
        <v>0</v>
      </c>
      <c r="F124" s="1">
        <v>0</v>
      </c>
      <c r="G124" s="2">
        <f t="shared" si="0"/>
        <v>1579.6607100000001</v>
      </c>
      <c r="H124" s="2">
        <f t="shared" si="1"/>
        <v>0.80999999999994543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1358.29</v>
      </c>
      <c r="D125" s="1">
        <f>'PR-RAS'!E129</f>
        <v>5279.14</v>
      </c>
      <c r="E125" s="1">
        <v>0</v>
      </c>
      <c r="F125" s="1">
        <v>0</v>
      </c>
      <c r="G125" s="2">
        <f t="shared" si="0"/>
        <v>1477.6546799999999</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527.32000000000005</v>
      </c>
      <c r="D126" s="1">
        <f>'PR-RAS'!E130</f>
        <v>199.44</v>
      </c>
      <c r="E126" s="1">
        <v>0</v>
      </c>
      <c r="F126" s="1">
        <v>0</v>
      </c>
      <c r="G126" s="2">
        <f t="shared" si="0"/>
        <v>115.77500000000001</v>
      </c>
      <c r="H126" s="2">
        <f t="shared" si="1"/>
        <v>0.76000000000004775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205025.79</v>
      </c>
      <c r="D129" s="1">
        <f>'PR-RAS'!E133</f>
        <v>193895.99</v>
      </c>
      <c r="E129" s="1">
        <v>0</v>
      </c>
      <c r="F129" s="1">
        <v>0</v>
      </c>
      <c r="G129" s="2">
        <f t="shared" si="0"/>
        <v>75880.674559999999</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205025.79</v>
      </c>
      <c r="D130" s="1">
        <f>'PR-RAS'!E134</f>
        <v>193895.99</v>
      </c>
      <c r="E130" s="1">
        <v>0</v>
      </c>
      <c r="F130" s="1">
        <v>0</v>
      </c>
      <c r="G130" s="2">
        <f t="shared" si="0"/>
        <v>76473.492330000008</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180612.79</v>
      </c>
      <c r="D131" s="1">
        <f>'PR-RAS'!E135</f>
        <v>184241.99</v>
      </c>
      <c r="E131" s="1">
        <v>0</v>
      </c>
      <c r="F131" s="1">
        <v>0</v>
      </c>
      <c r="G131" s="2">
        <f t="shared" si="0"/>
        <v>71382.580100000006</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24413</v>
      </c>
      <c r="D132" s="1">
        <f>'PR-RAS'!E136</f>
        <v>9654</v>
      </c>
      <c r="E132" s="1">
        <v>0</v>
      </c>
      <c r="F132" s="1">
        <v>0</v>
      </c>
      <c r="G132" s="2">
        <f t="shared" si="0"/>
        <v>5727.451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482.98</v>
      </c>
      <c r="E135" s="1">
        <v>0</v>
      </c>
      <c r="F135" s="1">
        <v>0</v>
      </c>
      <c r="G135" s="2">
        <f t="shared" si="0"/>
        <v>129.43864000000002</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482.98</v>
      </c>
      <c r="E146" s="1">
        <v>0</v>
      </c>
      <c r="F146" s="1">
        <v>0</v>
      </c>
      <c r="G146" s="2">
        <f t="shared" si="0"/>
        <v>140.0642</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1637113.41</v>
      </c>
      <c r="D147" s="1">
        <f>'PR-RAS'!E151</f>
        <v>1851302.22</v>
      </c>
      <c r="E147" s="1">
        <v>0</v>
      </c>
      <c r="F147" s="1">
        <v>0</v>
      </c>
      <c r="G147" s="2">
        <f t="shared" si="0"/>
        <v>779598.80609999993</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1296289.1100000001</v>
      </c>
      <c r="D148" s="1">
        <f>'PR-RAS'!E152</f>
        <v>1444258.8699999999</v>
      </c>
      <c r="E148" s="1">
        <v>0</v>
      </c>
      <c r="F148" s="1">
        <v>0</v>
      </c>
      <c r="G148" s="2">
        <f t="shared" si="0"/>
        <v>615166.60694999993</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1078859.45</v>
      </c>
      <c r="D149" s="1">
        <f>'PR-RAS'!E153</f>
        <v>1190551.3999999999</v>
      </c>
      <c r="E149" s="1">
        <v>0</v>
      </c>
      <c r="F149" s="1">
        <v>0</v>
      </c>
      <c r="G149" s="2">
        <f t="shared" si="0"/>
        <v>512074.413</v>
      </c>
      <c r="H149" s="2">
        <f t="shared" si="1"/>
        <v>0.84999999986030161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1043364.61</v>
      </c>
      <c r="D150" s="1">
        <f>'PR-RAS'!E154</f>
        <v>1161202.8999999999</v>
      </c>
      <c r="E150" s="1">
        <v>0</v>
      </c>
      <c r="F150" s="1">
        <v>0</v>
      </c>
      <c r="G150" s="2">
        <f t="shared" si="0"/>
        <v>501499.79108999996</v>
      </c>
      <c r="H150" s="2">
        <f t="shared" si="1"/>
        <v>0.4900000001071021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26815.18</v>
      </c>
      <c r="D152" s="1">
        <f>'PR-RAS'!E156</f>
        <v>20764.73</v>
      </c>
      <c r="E152" s="1">
        <v>0</v>
      </c>
      <c r="F152" s="1">
        <v>0</v>
      </c>
      <c r="G152" s="2">
        <f t="shared" si="0"/>
        <v>10320.040639999999</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8679.66</v>
      </c>
      <c r="D153" s="1">
        <f>'PR-RAS'!E157</f>
        <v>8583.77</v>
      </c>
      <c r="E153" s="1">
        <v>0</v>
      </c>
      <c r="F153" s="1">
        <v>0</v>
      </c>
      <c r="G153" s="2">
        <f t="shared" si="0"/>
        <v>3928.7743999999998</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45857.86</v>
      </c>
      <c r="D154" s="1">
        <f>'PR-RAS'!E158</f>
        <v>63537.13</v>
      </c>
      <c r="E154" s="1">
        <v>0</v>
      </c>
      <c r="F154" s="1">
        <v>0</v>
      </c>
      <c r="G154" s="2">
        <f t="shared" si="0"/>
        <v>26458.61436</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171571.8</v>
      </c>
      <c r="D155" s="1">
        <f>'PR-RAS'!E159</f>
        <v>190170.34</v>
      </c>
      <c r="E155" s="1">
        <v>0</v>
      </c>
      <c r="F155" s="1">
        <v>0</v>
      </c>
      <c r="G155" s="2">
        <f t="shared" si="0"/>
        <v>84994.521919999999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171522.87</v>
      </c>
      <c r="D157" s="1">
        <f>'PR-RAS'!E161</f>
        <v>190170.34</v>
      </c>
      <c r="E157" s="1">
        <v>0</v>
      </c>
      <c r="F157" s="1">
        <v>0</v>
      </c>
      <c r="G157" s="2">
        <f t="shared" si="0"/>
        <v>86090.713800000012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48.93</v>
      </c>
      <c r="D158" s="1">
        <f>'PR-RAS'!E162</f>
        <v>0</v>
      </c>
      <c r="E158" s="1">
        <v>0</v>
      </c>
      <c r="F158" s="1">
        <v>0</v>
      </c>
      <c r="G158" s="2">
        <f t="shared" si="0"/>
        <v>7.68201</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285342.96000000002</v>
      </c>
      <c r="D159" s="1">
        <f>'PR-RAS'!E163</f>
        <v>348444.76</v>
      </c>
      <c r="E159" s="1">
        <v>0</v>
      </c>
      <c r="F159" s="1">
        <v>0</v>
      </c>
      <c r="G159" s="2">
        <f t="shared" si="0"/>
        <v>155192.73183999999</v>
      </c>
      <c r="H159" s="2">
        <f t="shared" si="1"/>
        <v>0.27999999996973202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45270.8</v>
      </c>
      <c r="D160" s="1">
        <f>'PR-RAS'!E164</f>
        <v>48319.969999999994</v>
      </c>
      <c r="E160" s="1">
        <v>0</v>
      </c>
      <c r="F160" s="1">
        <v>0</v>
      </c>
      <c r="G160" s="2">
        <f t="shared" si="0"/>
        <v>22563.807659999999</v>
      </c>
      <c r="H160" s="2">
        <f t="shared" si="1"/>
        <v>0.23000000000320142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9321.76</v>
      </c>
      <c r="D161" s="1">
        <f>'PR-RAS'!E165</f>
        <v>11026.38</v>
      </c>
      <c r="E161" s="1">
        <v>0</v>
      </c>
      <c r="F161" s="1">
        <v>0</v>
      </c>
      <c r="G161" s="2">
        <f t="shared" si="0"/>
        <v>5019.9231999999993</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34948.31</v>
      </c>
      <c r="D162" s="1">
        <f>'PR-RAS'!E166</f>
        <v>35364.85</v>
      </c>
      <c r="E162" s="1">
        <v>0</v>
      </c>
      <c r="F162" s="1">
        <v>0</v>
      </c>
      <c r="G162" s="2">
        <f t="shared" si="0"/>
        <v>17014.159609999999</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370.3</v>
      </c>
      <c r="D163" s="1">
        <f>'PR-RAS'!E167</f>
        <v>919.54</v>
      </c>
      <c r="E163" s="1">
        <v>0</v>
      </c>
      <c r="F163" s="1">
        <v>0</v>
      </c>
      <c r="G163" s="2">
        <f t="shared" si="0"/>
        <v>357.91956000000005</v>
      </c>
      <c r="H163" s="2">
        <f t="shared" si="1"/>
        <v>0.76000000000004775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630.42999999999995</v>
      </c>
      <c r="D164" s="1">
        <f>'PR-RAS'!E168</f>
        <v>1009.2</v>
      </c>
      <c r="E164" s="1">
        <v>0</v>
      </c>
      <c r="F164" s="1">
        <v>0</v>
      </c>
      <c r="G164" s="2">
        <f t="shared" si="0"/>
        <v>431.75929000000002</v>
      </c>
      <c r="H164" s="2">
        <f t="shared" si="1"/>
        <v>0.62999999999999545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133709.75999999998</v>
      </c>
      <c r="D165" s="1">
        <f>'PR-RAS'!E169</f>
        <v>186862.54</v>
      </c>
      <c r="E165" s="1">
        <v>0</v>
      </c>
      <c r="F165" s="1">
        <v>0</v>
      </c>
      <c r="G165" s="2">
        <f t="shared" si="0"/>
        <v>83219.313760000005</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13481.44</v>
      </c>
      <c r="D166" s="1">
        <f>'PR-RAS'!E170</f>
        <v>17577.47</v>
      </c>
      <c r="E166" s="1">
        <v>0</v>
      </c>
      <c r="F166" s="1">
        <v>0</v>
      </c>
      <c r="G166" s="2">
        <f t="shared" si="0"/>
        <v>8025.0027000000009</v>
      </c>
      <c r="H166" s="2">
        <f t="shared" si="1"/>
        <v>0.91000000000167347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55209.01</v>
      </c>
      <c r="D167" s="1">
        <f>'PR-RAS'!E171</f>
        <v>105285.73</v>
      </c>
      <c r="E167" s="1">
        <v>0</v>
      </c>
      <c r="F167" s="1">
        <v>0</v>
      </c>
      <c r="G167" s="2">
        <f t="shared" si="0"/>
        <v>44119.558019999997</v>
      </c>
      <c r="H167" s="2">
        <f t="shared" si="1"/>
        <v>0.2800000000061118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61209.24</v>
      </c>
      <c r="D168" s="1">
        <f>'PR-RAS'!E172</f>
        <v>57055.56</v>
      </c>
      <c r="E168" s="1">
        <v>0</v>
      </c>
      <c r="F168" s="1">
        <v>0</v>
      </c>
      <c r="G168" s="2">
        <f t="shared" si="0"/>
        <v>29278.500120000001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2140.2399999999998</v>
      </c>
      <c r="D169" s="1">
        <f>'PR-RAS'!E173</f>
        <v>3998.63</v>
      </c>
      <c r="E169" s="1">
        <v>0</v>
      </c>
      <c r="F169" s="1">
        <v>0</v>
      </c>
      <c r="G169" s="2">
        <f t="shared" si="0"/>
        <v>1703.1000000000001</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1647.27</v>
      </c>
      <c r="D170" s="1">
        <f>'PR-RAS'!E174</f>
        <v>1649.65</v>
      </c>
      <c r="E170" s="1">
        <v>0</v>
      </c>
      <c r="F170" s="1">
        <v>0</v>
      </c>
      <c r="G170" s="2">
        <f t="shared" si="0"/>
        <v>835.97032999999999</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22.56</v>
      </c>
      <c r="D172" s="1">
        <f>'PR-RAS'!E176</f>
        <v>1295.5</v>
      </c>
      <c r="E172" s="1">
        <v>0</v>
      </c>
      <c r="F172" s="1">
        <v>0</v>
      </c>
      <c r="G172" s="2">
        <f t="shared" si="0"/>
        <v>446.91876000000002</v>
      </c>
      <c r="H172" s="2">
        <f t="shared" si="1"/>
        <v>0.94000000000000128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97347.530000000013</v>
      </c>
      <c r="D173" s="1">
        <f>'PR-RAS'!E177</f>
        <v>104936.48</v>
      </c>
      <c r="E173" s="1">
        <v>0</v>
      </c>
      <c r="F173" s="1">
        <v>0</v>
      </c>
      <c r="G173" s="2">
        <f t="shared" si="0"/>
        <v>52841.924279999992</v>
      </c>
      <c r="H173" s="2">
        <f t="shared" si="1"/>
        <v>0.9499999999825377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51373.8</v>
      </c>
      <c r="D174" s="1">
        <f>'PR-RAS'!E178</f>
        <v>53957.39</v>
      </c>
      <c r="E174" s="1">
        <v>0</v>
      </c>
      <c r="F174" s="1">
        <v>0</v>
      </c>
      <c r="G174" s="2">
        <f t="shared" si="0"/>
        <v>27556.924340000001</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8803.2900000000009</v>
      </c>
      <c r="D175" s="1">
        <f>'PR-RAS'!E179</f>
        <v>13777.32</v>
      </c>
      <c r="E175" s="1">
        <v>0</v>
      </c>
      <c r="F175" s="1">
        <v>0</v>
      </c>
      <c r="G175" s="2">
        <f t="shared" si="0"/>
        <v>6326.2798199999997</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8499.7000000000007</v>
      </c>
      <c r="D177" s="1">
        <f>'PR-RAS'!E181</f>
        <v>9263.32</v>
      </c>
      <c r="E177" s="1">
        <v>0</v>
      </c>
      <c r="F177" s="1">
        <v>0</v>
      </c>
      <c r="G177" s="2">
        <f t="shared" si="0"/>
        <v>4756.6358399999999</v>
      </c>
      <c r="H177" s="2">
        <f t="shared" si="1"/>
        <v>0.61999999999898137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1285.75</v>
      </c>
      <c r="D178" s="1">
        <f>'PR-RAS'!E182</f>
        <v>1304.29</v>
      </c>
      <c r="E178" s="1">
        <v>0</v>
      </c>
      <c r="F178" s="1">
        <v>0</v>
      </c>
      <c r="G178" s="2">
        <f t="shared" si="0"/>
        <v>689.29640999999992</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4938.29</v>
      </c>
      <c r="D179" s="1">
        <f>'PR-RAS'!E183</f>
        <v>4298.17</v>
      </c>
      <c r="E179" s="1">
        <v>0</v>
      </c>
      <c r="F179" s="1">
        <v>0</v>
      </c>
      <c r="G179" s="2">
        <f t="shared" si="0"/>
        <v>2409.1641399999999</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755.13</v>
      </c>
      <c r="D180" s="1">
        <f>'PR-RAS'!E184</f>
        <v>1556.62</v>
      </c>
      <c r="E180" s="1">
        <v>0</v>
      </c>
      <c r="F180" s="1">
        <v>0</v>
      </c>
      <c r="G180" s="2">
        <f t="shared" si="0"/>
        <v>692.43822999999998</v>
      </c>
      <c r="H180" s="2">
        <f t="shared" si="1"/>
        <v>0.51000000000010459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2898.74</v>
      </c>
      <c r="D181" s="1">
        <f>'PR-RAS'!E185</f>
        <v>2169.3200000000002</v>
      </c>
      <c r="E181" s="1">
        <v>0</v>
      </c>
      <c r="F181" s="1">
        <v>0</v>
      </c>
      <c r="G181" s="2">
        <f t="shared" si="0"/>
        <v>1302.7284</v>
      </c>
      <c r="H181" s="2">
        <f t="shared" si="1"/>
        <v>0.58000000000038199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18792.830000000002</v>
      </c>
      <c r="D182" s="1">
        <f>'PR-RAS'!E186</f>
        <v>18361.2</v>
      </c>
      <c r="E182" s="1">
        <v>0</v>
      </c>
      <c r="F182" s="1">
        <v>0</v>
      </c>
      <c r="G182" s="2">
        <f t="shared" si="0"/>
        <v>10048.25663</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9014.869999999999</v>
      </c>
      <c r="D184" s="1">
        <f>'PR-RAS'!E188</f>
        <v>8325.77</v>
      </c>
      <c r="E184" s="1">
        <v>0</v>
      </c>
      <c r="F184" s="1">
        <v>0</v>
      </c>
      <c r="G184" s="2">
        <f t="shared" si="0"/>
        <v>4696.9530299999997</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3148.74</v>
      </c>
      <c r="D186" s="1">
        <f>'PR-RAS'!E190</f>
        <v>3174.33</v>
      </c>
      <c r="E186" s="1">
        <v>0</v>
      </c>
      <c r="F186" s="1">
        <v>0</v>
      </c>
      <c r="G186" s="2">
        <f t="shared" si="0"/>
        <v>1757.019</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406.73</v>
      </c>
      <c r="D187" s="1">
        <f>'PR-RAS'!E191</f>
        <v>49.45</v>
      </c>
      <c r="E187" s="1">
        <v>0</v>
      </c>
      <c r="F187" s="1">
        <v>0</v>
      </c>
      <c r="G187" s="2">
        <f t="shared" si="0"/>
        <v>94.047179999999997</v>
      </c>
      <c r="H187" s="2">
        <f t="shared" si="1"/>
        <v>0.71999999999998465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189.63</v>
      </c>
      <c r="E188" s="1">
        <v>0</v>
      </c>
      <c r="F188" s="1">
        <v>0</v>
      </c>
      <c r="G188" s="2">
        <f t="shared" si="0"/>
        <v>100.70510999999999</v>
      </c>
      <c r="H188" s="2">
        <f t="shared" si="1"/>
        <v>0.64000000000001478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2990.24</v>
      </c>
      <c r="D189" s="1">
        <f>'PR-RAS'!E193</f>
        <v>3328.86</v>
      </c>
      <c r="E189" s="1">
        <v>0</v>
      </c>
      <c r="F189" s="1">
        <v>0</v>
      </c>
      <c r="G189" s="2">
        <f t="shared" si="0"/>
        <v>1813.8164799999997</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1285.75</v>
      </c>
      <c r="D190" s="1">
        <f>'PR-RAS'!E194</f>
        <v>0</v>
      </c>
      <c r="E190" s="1">
        <v>0</v>
      </c>
      <c r="F190" s="1">
        <v>0</v>
      </c>
      <c r="G190" s="2">
        <f t="shared" si="0"/>
        <v>243.00675000000001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1024.1400000000001</v>
      </c>
      <c r="D191" s="1">
        <f>'PR-RAS'!E195</f>
        <v>1583.5</v>
      </c>
      <c r="E191" s="1">
        <v>0</v>
      </c>
      <c r="F191" s="1">
        <v>0</v>
      </c>
      <c r="G191" s="2">
        <f t="shared" si="0"/>
        <v>796.31660000000011</v>
      </c>
      <c r="H191" s="2">
        <f t="shared" si="1"/>
        <v>0.64000000000010004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2304.1800000000003</v>
      </c>
      <c r="D192" s="1">
        <f>'PR-RAS'!E196</f>
        <v>862.99</v>
      </c>
      <c r="E192" s="1">
        <v>0</v>
      </c>
      <c r="F192" s="1">
        <v>0</v>
      </c>
      <c r="G192" s="2">
        <f t="shared" si="0"/>
        <v>769.76056000000005</v>
      </c>
      <c r="H192" s="2">
        <f t="shared" si="1"/>
        <v>0.19000000000028194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2304.1800000000003</v>
      </c>
      <c r="D206" s="1">
        <f>'PR-RAS'!E210</f>
        <v>862.99</v>
      </c>
      <c r="E206" s="1">
        <v>0</v>
      </c>
      <c r="F206" s="1">
        <v>0</v>
      </c>
      <c r="G206" s="2">
        <f t="shared" si="0"/>
        <v>826.18280000000004</v>
      </c>
      <c r="H206" s="2">
        <f t="shared" si="1"/>
        <v>0.19000000000028194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1210.9000000000001</v>
      </c>
      <c r="D207" s="1">
        <f>'PR-RAS'!E211</f>
        <v>862.76</v>
      </c>
      <c r="E207" s="1">
        <v>0</v>
      </c>
      <c r="F207" s="1">
        <v>0</v>
      </c>
      <c r="G207" s="2">
        <f t="shared" si="0"/>
        <v>604.90251999999998</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1093.28</v>
      </c>
      <c r="D209" s="1">
        <f>'PR-RAS'!E213</f>
        <v>0.23</v>
      </c>
      <c r="E209" s="1">
        <v>0</v>
      </c>
      <c r="F209" s="1">
        <v>0</v>
      </c>
      <c r="G209" s="2">
        <f t="shared" si="0"/>
        <v>227.49791999999999</v>
      </c>
      <c r="H209" s="2">
        <f t="shared" si="1"/>
        <v>0.5099999999999727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53177.16</v>
      </c>
      <c r="D248" s="1">
        <f>'PR-RAS'!E252</f>
        <v>56561.54</v>
      </c>
      <c r="E248" s="1">
        <v>0</v>
      </c>
      <c r="F248" s="1">
        <v>0</v>
      </c>
      <c r="G248" s="2">
        <f t="shared" si="0"/>
        <v>41076.15928</v>
      </c>
      <c r="H248" s="2">
        <f t="shared" si="1"/>
        <v>0.62000000000261934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53177.16</v>
      </c>
      <c r="D255" s="1">
        <f>'PR-RAS'!E259</f>
        <v>56561.54</v>
      </c>
      <c r="E255" s="1">
        <v>0</v>
      </c>
      <c r="F255" s="1">
        <v>0</v>
      </c>
      <c r="G255" s="2">
        <f t="shared" si="0"/>
        <v>42240.26096</v>
      </c>
      <c r="H255" s="2">
        <f t="shared" si="1"/>
        <v>0.62000000000261934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53177.16</v>
      </c>
      <c r="D257" s="1">
        <f>'PR-RAS'!E261</f>
        <v>56561.54</v>
      </c>
      <c r="E257" s="1">
        <v>0</v>
      </c>
      <c r="F257" s="1">
        <v>0</v>
      </c>
      <c r="G257" s="2">
        <f t="shared" si="0"/>
        <v>42572.861440000001</v>
      </c>
      <c r="H257" s="2">
        <f t="shared" si="1"/>
        <v>0.62000000000261934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1174.06</v>
      </c>
      <c r="E259" s="1">
        <v>0</v>
      </c>
      <c r="F259" s="1">
        <v>0</v>
      </c>
      <c r="G259" s="2">
        <f t="shared" si="0"/>
        <v>605.81496000000004</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1174.06</v>
      </c>
      <c r="E260" s="1">
        <v>0</v>
      </c>
      <c r="F260" s="1">
        <v>0</v>
      </c>
      <c r="G260" s="2">
        <f t="shared" si="0"/>
        <v>608.16308000000004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1174.06</v>
      </c>
      <c r="E262" s="1">
        <v>0</v>
      </c>
      <c r="F262" s="1">
        <v>0</v>
      </c>
      <c r="G262" s="2">
        <f t="shared" si="0"/>
        <v>612.85932000000003</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1637113.41</v>
      </c>
      <c r="D285" s="1">
        <f>'PR-RAS'!E289</f>
        <v>1851302.22</v>
      </c>
      <c r="E285" s="1">
        <v>0</v>
      </c>
      <c r="F285" s="1">
        <v>0</v>
      </c>
      <c r="G285" s="2">
        <f t="shared" si="8"/>
        <v>1516479.8693999997</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41645.990000000224</v>
      </c>
      <c r="D286" s="1">
        <f>'PR-RAS'!E290</f>
        <v>47709.139999999898</v>
      </c>
      <c r="E286" s="1">
        <v>0</v>
      </c>
      <c r="F286" s="1">
        <v>0</v>
      </c>
      <c r="G286" s="2">
        <f t="shared" si="8"/>
        <v>39063.31695</v>
      </c>
      <c r="H286" s="2">
        <f t="shared" si="9"/>
        <v>0.1499999996740371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12576.48</v>
      </c>
      <c r="E288" s="1">
        <v>0</v>
      </c>
      <c r="F288" s="1">
        <v>0</v>
      </c>
      <c r="G288" s="2">
        <f t="shared" si="8"/>
        <v>7218.899519999999</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62.45</v>
      </c>
      <c r="D289" s="1">
        <f>'PR-RAS'!E293</f>
        <v>0</v>
      </c>
      <c r="E289" s="1">
        <v>0</v>
      </c>
      <c r="F289" s="1">
        <v>0</v>
      </c>
      <c r="G289" s="2">
        <f t="shared" si="8"/>
        <v>17.985599999999998</v>
      </c>
      <c r="H289" s="2">
        <f t="shared" si="9"/>
        <v>0.45000000000000284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6356.89</v>
      </c>
      <c r="D290" s="1">
        <f>'PR-RAS'!E294</f>
        <v>747.39999999999964</v>
      </c>
      <c r="E290" s="1">
        <v>0</v>
      </c>
      <c r="F290" s="1">
        <v>0</v>
      </c>
      <c r="G290" s="2">
        <f t="shared" si="8"/>
        <v>2269.1384099999996</v>
      </c>
      <c r="H290" s="2">
        <f t="shared" si="9"/>
        <v>0.50999999999930878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728.52</v>
      </c>
      <c r="D291" s="1">
        <f>'PR-RAS'!E295</f>
        <v>747.40000000000055</v>
      </c>
      <c r="E291" s="1">
        <v>0</v>
      </c>
      <c r="F291" s="1">
        <v>0</v>
      </c>
      <c r="G291" s="2">
        <f t="shared" si="8"/>
        <v>644.76280000000031</v>
      </c>
      <c r="H291" s="2">
        <f t="shared" si="9"/>
        <v>0.88000000000056389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171.13</v>
      </c>
      <c r="D293" s="1">
        <f>'PR-RAS'!E298</f>
        <v>101.52</v>
      </c>
      <c r="E293" s="1">
        <v>0</v>
      </c>
      <c r="F293" s="1">
        <v>0</v>
      </c>
      <c r="G293" s="2">
        <f t="shared" si="8"/>
        <v>109.25763999999998</v>
      </c>
      <c r="H293" s="2">
        <f t="shared" si="9"/>
        <v>0.60999999999999943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171.13</v>
      </c>
      <c r="D306" s="1">
        <f>'PR-RAS'!E311</f>
        <v>101.52</v>
      </c>
      <c r="E306" s="1">
        <v>0</v>
      </c>
      <c r="F306" s="1">
        <v>0</v>
      </c>
      <c r="G306" s="2">
        <f t="shared" si="8"/>
        <v>114.12184999999998</v>
      </c>
      <c r="H306" s="2">
        <f t="shared" si="9"/>
        <v>0.60999999999999943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171.13</v>
      </c>
      <c r="D307" s="1">
        <f>'PR-RAS'!E312</f>
        <v>101.52</v>
      </c>
      <c r="E307" s="1">
        <v>0</v>
      </c>
      <c r="F307" s="1">
        <v>0</v>
      </c>
      <c r="G307" s="2">
        <f t="shared" si="8"/>
        <v>114.49601999999999</v>
      </c>
      <c r="H307" s="2">
        <f t="shared" si="9"/>
        <v>0.60999999999999943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171.13</v>
      </c>
      <c r="D308" s="1">
        <f>'PR-RAS'!E313</f>
        <v>101.52</v>
      </c>
      <c r="E308" s="1">
        <v>0</v>
      </c>
      <c r="F308" s="1">
        <v>0</v>
      </c>
      <c r="G308" s="2">
        <f t="shared" si="8"/>
        <v>114.87018999999998</v>
      </c>
      <c r="H308" s="2">
        <f t="shared" si="9"/>
        <v>0.60999999999999943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28874.14</v>
      </c>
      <c r="D345" s="1">
        <f>'PR-RAS'!E350</f>
        <v>38502.29</v>
      </c>
      <c r="E345" s="1">
        <v>0</v>
      </c>
      <c r="F345" s="1">
        <v>0</v>
      </c>
      <c r="G345" s="2">
        <f t="shared" si="8"/>
        <v>36422.27968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9770.0499999999993</v>
      </c>
      <c r="D358" s="1">
        <f>'PR-RAS'!E363</f>
        <v>16197.29</v>
      </c>
      <c r="E358" s="1">
        <v>0</v>
      </c>
      <c r="F358" s="1">
        <v>0</v>
      </c>
      <c r="G358" s="2">
        <f t="shared" si="8"/>
        <v>15052.772910000002</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5524.59</v>
      </c>
      <c r="D364" s="1">
        <f>'PR-RAS'!E369</f>
        <v>11444.54</v>
      </c>
      <c r="E364" s="1">
        <v>0</v>
      </c>
      <c r="F364" s="1">
        <v>0</v>
      </c>
      <c r="G364" s="2">
        <f t="shared" si="8"/>
        <v>10314.16221</v>
      </c>
      <c r="H364" s="2">
        <f t="shared" si="9"/>
        <v>0.86999999999898137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4645.3</v>
      </c>
      <c r="D365" s="1">
        <f>'PR-RAS'!E370</f>
        <v>5458.66</v>
      </c>
      <c r="E365" s="1">
        <v>0</v>
      </c>
      <c r="F365" s="1">
        <v>0</v>
      </c>
      <c r="G365" s="2">
        <f t="shared" si="8"/>
        <v>5664.7936799999998</v>
      </c>
      <c r="H365" s="2">
        <f t="shared" si="9"/>
        <v>0.64000000000032742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879.29</v>
      </c>
      <c r="D371" s="1">
        <f>'PR-RAS'!E376</f>
        <v>5985.88</v>
      </c>
      <c r="E371" s="1">
        <v>0</v>
      </c>
      <c r="F371" s="1">
        <v>0</v>
      </c>
      <c r="G371" s="2">
        <f t="shared" si="8"/>
        <v>4754.8885</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4245.46</v>
      </c>
      <c r="D378" s="1">
        <f>'PR-RAS'!E383</f>
        <v>4752.75</v>
      </c>
      <c r="E378" s="1">
        <v>0</v>
      </c>
      <c r="F378" s="1">
        <v>0</v>
      </c>
      <c r="G378" s="2">
        <f t="shared" si="8"/>
        <v>5184.1119199999994</v>
      </c>
      <c r="H378" s="2">
        <f t="shared" si="9"/>
        <v>0.71000000000003638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4245.46</v>
      </c>
      <c r="D379" s="1">
        <f>'PR-RAS'!E384</f>
        <v>4752.75</v>
      </c>
      <c r="E379" s="1">
        <v>0</v>
      </c>
      <c r="F379" s="1">
        <v>0</v>
      </c>
      <c r="G379" s="2">
        <f t="shared" si="8"/>
        <v>5197.8628799999997</v>
      </c>
      <c r="H379" s="2">
        <f t="shared" si="9"/>
        <v>0.71000000000003638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19104.09</v>
      </c>
      <c r="D397" s="1">
        <f>'PR-RAS'!E402</f>
        <v>22305</v>
      </c>
      <c r="E397" s="1">
        <v>0</v>
      </c>
      <c r="F397" s="1">
        <v>0</v>
      </c>
      <c r="G397" s="2">
        <f t="shared" si="8"/>
        <v>25230.779640000001</v>
      </c>
      <c r="H397" s="2">
        <f t="shared" si="9"/>
        <v>9.0000000000145519E-2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19104.09</v>
      </c>
      <c r="D398" s="1">
        <f>'PR-RAS'!E403</f>
        <v>22305</v>
      </c>
      <c r="E398" s="1">
        <v>0</v>
      </c>
      <c r="F398" s="1">
        <v>0</v>
      </c>
      <c r="G398" s="2">
        <f t="shared" si="8"/>
        <v>25294.493729999998</v>
      </c>
      <c r="H398" s="2">
        <f t="shared" si="9"/>
        <v>9.0000000000145519E-2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28703.01</v>
      </c>
      <c r="D403" s="1">
        <f>'PR-RAS'!E408</f>
        <v>38400.770000000004</v>
      </c>
      <c r="E403" s="1">
        <v>0</v>
      </c>
      <c r="F403" s="1">
        <v>0</v>
      </c>
      <c r="G403" s="2">
        <f t="shared" si="8"/>
        <v>42412.829100000003</v>
      </c>
      <c r="H403" s="2">
        <f t="shared" si="9"/>
        <v>0.23999999999432475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13.31</v>
      </c>
      <c r="D405" s="1">
        <f>'PR-RAS'!E410</f>
        <v>0</v>
      </c>
      <c r="E405" s="1">
        <v>0</v>
      </c>
      <c r="F405" s="1">
        <v>0</v>
      </c>
      <c r="G405" s="2">
        <f t="shared" si="8"/>
        <v>5.3772400000000005</v>
      </c>
      <c r="H405" s="2">
        <f t="shared" si="9"/>
        <v>0.3100000000000005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881.52</v>
      </c>
      <c r="D406" s="1">
        <f>'PR-RAS'!E411</f>
        <v>780</v>
      </c>
      <c r="E406" s="1">
        <v>0</v>
      </c>
      <c r="F406" s="1">
        <v>0</v>
      </c>
      <c r="G406" s="2">
        <f t="shared" si="8"/>
        <v>988.81560000000002</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1678930.53</v>
      </c>
      <c r="D407" s="1">
        <f>'PR-RAS'!E412</f>
        <v>1899112.88</v>
      </c>
      <c r="E407" s="1">
        <v>0</v>
      </c>
      <c r="F407" s="1">
        <v>0</v>
      </c>
      <c r="G407" s="2">
        <f t="shared" si="8"/>
        <v>2223725.4537400003</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1665987.5499999998</v>
      </c>
      <c r="D408" s="1">
        <f>'PR-RAS'!E413</f>
        <v>1889804.51</v>
      </c>
      <c r="E408" s="1">
        <v>0</v>
      </c>
      <c r="F408" s="1">
        <v>0</v>
      </c>
      <c r="G408" s="2">
        <f t="shared" si="8"/>
        <v>2216357.8039899999</v>
      </c>
      <c r="H408" s="2">
        <f t="shared" si="9"/>
        <v>0.94000000017695129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12942.980000000214</v>
      </c>
      <c r="D409" s="1">
        <f>'PR-RAS'!E414</f>
        <v>9308.3699999998789</v>
      </c>
      <c r="E409" s="1">
        <v>0</v>
      </c>
      <c r="F409" s="1">
        <v>0</v>
      </c>
      <c r="G409" s="2">
        <f t="shared" si="8"/>
        <v>12876.365759999988</v>
      </c>
      <c r="H409" s="2">
        <f t="shared" si="9"/>
        <v>0.38999999966472387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12576.48</v>
      </c>
      <c r="E411" s="1">
        <v>0</v>
      </c>
      <c r="F411" s="1">
        <v>0</v>
      </c>
      <c r="G411" s="2">
        <f t="shared" si="8"/>
        <v>10312.713599999999</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75.760000000000005</v>
      </c>
      <c r="D412" s="1">
        <f>'PR-RAS'!E417</f>
        <v>0</v>
      </c>
      <c r="E412" s="1">
        <v>0</v>
      </c>
      <c r="F412" s="1">
        <v>0</v>
      </c>
      <c r="G412" s="2">
        <f t="shared" si="8"/>
        <v>31.137360000000001</v>
      </c>
      <c r="H412" s="2">
        <f t="shared" si="9"/>
        <v>0.23999999999999488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7238.41</v>
      </c>
      <c r="D413" s="1">
        <f>'PR-RAS'!E418</f>
        <v>1527.3999999999996</v>
      </c>
      <c r="E413" s="1">
        <v>0</v>
      </c>
      <c r="F413" s="1">
        <v>0</v>
      </c>
      <c r="G413" s="2">
        <f t="shared" si="8"/>
        <v>4240.8025199999993</v>
      </c>
      <c r="H413" s="2">
        <f t="shared" si="9"/>
        <v>0.80999999999949068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1678930.53</v>
      </c>
      <c r="D633" s="1">
        <f>'PR-RAS'!E639</f>
        <v>1899112.88</v>
      </c>
      <c r="E633" s="1">
        <v>0</v>
      </c>
      <c r="F633" s="1">
        <v>0</v>
      </c>
      <c r="G633" s="2">
        <f t="shared" si="10"/>
        <v>3461562.7752800002</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1665987.5499999998</v>
      </c>
      <c r="D634" s="1">
        <f>'PR-RAS'!E640</f>
        <v>1889804.51</v>
      </c>
      <c r="E634" s="1">
        <v>0</v>
      </c>
      <c r="F634" s="1">
        <v>0</v>
      </c>
      <c r="G634" s="2">
        <f t="shared" si="10"/>
        <v>3447062.6288100001</v>
      </c>
      <c r="H634" s="2">
        <f t="shared" si="11"/>
        <v>0.94000000017695129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12942.980000000214</v>
      </c>
      <c r="D635" s="1">
        <f>'PR-RAS'!E641</f>
        <v>9308.3699999998789</v>
      </c>
      <c r="E635" s="1">
        <v>0</v>
      </c>
      <c r="F635" s="1">
        <v>0</v>
      </c>
      <c r="G635" s="2">
        <f t="shared" si="10"/>
        <v>20008.862479999982</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12576.48</v>
      </c>
      <c r="E637" s="1">
        <v>0</v>
      </c>
      <c r="F637" s="1">
        <v>0</v>
      </c>
      <c r="G637" s="2">
        <f t="shared" si="10"/>
        <v>15997.28256</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75.760000000000005</v>
      </c>
      <c r="D638" s="1">
        <f>'PR-RAS'!E644</f>
        <v>0</v>
      </c>
      <c r="E638" s="1">
        <v>0</v>
      </c>
      <c r="F638" s="1">
        <v>0</v>
      </c>
      <c r="G638" s="2">
        <f t="shared" si="10"/>
        <v>48.259120000000003</v>
      </c>
      <c r="H638" s="2">
        <f t="shared" si="11"/>
        <v>0.23999999999999488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12867.220000000214</v>
      </c>
      <c r="D639" s="1">
        <f>'PR-RAS'!E645</f>
        <v>21884.849999999878</v>
      </c>
      <c r="E639" s="1">
        <v>0</v>
      </c>
      <c r="F639" s="1">
        <v>0</v>
      </c>
      <c r="G639" s="2">
        <f t="shared" si="10"/>
        <v>36134.354959999982</v>
      </c>
      <c r="H639" s="2">
        <f t="shared" si="11"/>
        <v>0.37000000033549441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113148.98</v>
      </c>
      <c r="D641" s="1">
        <f>'PR-RAS'!E647</f>
        <v>131094.62999999995</v>
      </c>
      <c r="E641" s="1">
        <v>0</v>
      </c>
      <c r="F641" s="1">
        <v>0</v>
      </c>
      <c r="G641" s="2">
        <f t="shared" si="10"/>
        <v>240216.47359999991</v>
      </c>
      <c r="H641" s="2">
        <f t="shared" si="11"/>
        <v>0.39000000005762558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7200.41</v>
      </c>
      <c r="D642" s="1">
        <f>'PR-RAS'!E649</f>
        <v>18384.88</v>
      </c>
      <c r="E642" s="1">
        <v>0</v>
      </c>
      <c r="F642" s="1">
        <v>0</v>
      </c>
      <c r="G642" s="2">
        <f t="shared" si="10"/>
        <v>28184.878969999998</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321510.77</v>
      </c>
      <c r="D643" s="1">
        <f>'PR-RAS'!E650</f>
        <v>425353.01</v>
      </c>
      <c r="E643" s="1">
        <v>0</v>
      </c>
      <c r="F643" s="1">
        <v>0</v>
      </c>
      <c r="G643" s="2">
        <f t="shared" si="10"/>
        <v>752563.17918000009</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310326.3</v>
      </c>
      <c r="D644" s="1">
        <f>'PR-RAS'!E651</f>
        <v>415722.77</v>
      </c>
      <c r="E644" s="1">
        <v>0</v>
      </c>
      <c r="F644" s="1">
        <v>0</v>
      </c>
      <c r="G644" s="2">
        <f t="shared" si="10"/>
        <v>734159.29312000005</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18384.880000000005</v>
      </c>
      <c r="D645" s="1">
        <f>'PR-RAS'!E652</f>
        <v>28015.119999999995</v>
      </c>
      <c r="E645" s="1">
        <v>0</v>
      </c>
      <c r="F645" s="1">
        <v>0</v>
      </c>
      <c r="G645" s="2">
        <f t="shared" si="10"/>
        <v>47923.33728</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73</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62</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1360564.57</v>
      </c>
      <c r="D668" s="1">
        <f>'PR-RAS'!E675</f>
        <v>1592946.95</v>
      </c>
      <c r="E668" s="1">
        <v>0</v>
      </c>
      <c r="F668" s="1">
        <v>0</v>
      </c>
      <c r="G668" s="2">
        <f t="shared" si="10"/>
        <v>3032487.7994900001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27382</v>
      </c>
      <c r="D669" s="1">
        <f>'PR-RAS'!E676</f>
        <v>28354.57</v>
      </c>
      <c r="E669" s="1">
        <v>0</v>
      </c>
      <c r="F669" s="1">
        <v>0</v>
      </c>
      <c r="G669" s="2">
        <f t="shared" si="10"/>
        <v>56172.881520000003</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3006.51</v>
      </c>
      <c r="D670" s="1">
        <f>'PR-RAS'!E677</f>
        <v>43005.15</v>
      </c>
      <c r="E670" s="1">
        <v>0</v>
      </c>
      <c r="F670" s="1">
        <v>0</v>
      </c>
      <c r="G670" s="2">
        <f t="shared" si="10"/>
        <v>59552.245889999998</v>
      </c>
      <c r="H670" s="2">
        <f t="shared" si="11"/>
        <v>0.64000000000123691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74229.679999999993</v>
      </c>
      <c r="D703" s="1">
        <f>'PR-RAS'!E710</f>
        <v>25862.080000000002</v>
      </c>
      <c r="E703" s="1">
        <v>0</v>
      </c>
      <c r="F703" s="1">
        <v>0</v>
      </c>
      <c r="G703" s="2">
        <f t="shared" si="10"/>
        <v>88419.595679999999</v>
      </c>
      <c r="H703" s="2">
        <f t="shared" si="11"/>
        <v>0.40000000000873115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797.89</v>
      </c>
      <c r="E705" s="1">
        <v>0</v>
      </c>
      <c r="F705" s="1">
        <v>0</v>
      </c>
      <c r="G705" s="2">
        <f t="shared" si="10"/>
        <v>1123.42912</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2195.39</v>
      </c>
      <c r="E709" s="1">
        <v>0</v>
      </c>
      <c r="F709" s="1">
        <v>0</v>
      </c>
      <c r="G709" s="2">
        <f t="shared" si="10"/>
        <v>4642.5542399999995</v>
      </c>
      <c r="H709" s="2">
        <f t="shared" si="11"/>
        <v>0.88999999999987267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2422.65</v>
      </c>
      <c r="D710" s="1">
        <f>'PR-RAS'!E717</f>
        <v>5901.21</v>
      </c>
      <c r="E710" s="1">
        <v>0</v>
      </c>
      <c r="F710" s="1">
        <v>0</v>
      </c>
      <c r="G710" s="2">
        <f t="shared" si="10"/>
        <v>10085.574629999999</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34948.31</v>
      </c>
      <c r="D711" s="1">
        <f>'PR-RAS'!E718</f>
        <v>35364.85</v>
      </c>
      <c r="E711" s="1">
        <v>0</v>
      </c>
      <c r="F711" s="1">
        <v>0</v>
      </c>
      <c r="G711" s="2">
        <f t="shared" si="10"/>
        <v>75031.387099999993</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3129.6</v>
      </c>
      <c r="D713" s="1">
        <f>'PR-RAS'!E720</f>
        <v>3442.8</v>
      </c>
      <c r="E713" s="1">
        <v>0</v>
      </c>
      <c r="F713" s="1">
        <v>0</v>
      </c>
      <c r="G713" s="2">
        <f t="shared" si="10"/>
        <v>7130.8224</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53.64</v>
      </c>
      <c r="D714" s="1">
        <f>'PR-RAS'!E721</f>
        <v>175.16</v>
      </c>
      <c r="E714" s="1">
        <v>0</v>
      </c>
      <c r="F714" s="1">
        <v>0</v>
      </c>
      <c r="G714" s="2">
        <f t="shared" si="10"/>
        <v>288.02347999999995</v>
      </c>
      <c r="H714" s="2">
        <f t="shared" si="11"/>
        <v>0.51999999999999602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577.07000000000005</v>
      </c>
      <c r="D715" s="1">
        <f>'PR-RAS'!E722</f>
        <v>987.04</v>
      </c>
      <c r="E715" s="1">
        <v>0</v>
      </c>
      <c r="F715" s="1">
        <v>0</v>
      </c>
      <c r="G715" s="2">
        <f t="shared" si="10"/>
        <v>1821.5210999999999</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53177.16</v>
      </c>
      <c r="D821" s="1">
        <f>'PR-RAS'!E828</f>
        <v>56561.54</v>
      </c>
      <c r="E821" s="1">
        <v>0</v>
      </c>
      <c r="F821" s="1">
        <v>0</v>
      </c>
      <c r="G821" s="2">
        <f t="shared" si="18"/>
        <v>136366.19679999998</v>
      </c>
      <c r="H821" s="2">
        <f t="shared" si="19"/>
        <v>0.62000000000261934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1099279.53</v>
      </c>
      <c r="D984" s="6">
        <f>BILANCA!E6</f>
        <v>1140680.02</v>
      </c>
      <c r="E984" s="6">
        <v>0</v>
      </c>
      <c r="F984" s="6">
        <v>0</v>
      </c>
      <c r="G984" s="7">
        <f t="shared" ref="G984:G1241" si="22">B984/1000*C984+B984/500*D984</f>
        <v>3380.6395700000003</v>
      </c>
      <c r="H984" s="7">
        <f t="shared" si="19"/>
        <v>0.48999999999068677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946610.74</v>
      </c>
      <c r="D985" s="1">
        <f>BILANCA!E7</f>
        <v>957431.35000000009</v>
      </c>
      <c r="E985" s="1">
        <v>0</v>
      </c>
      <c r="F985" s="1">
        <v>0</v>
      </c>
      <c r="G985" s="2">
        <f t="shared" si="22"/>
        <v>5722.9468800000004</v>
      </c>
      <c r="H985" s="2">
        <f t="shared" si="19"/>
        <v>0.61000000010244548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79683.53</v>
      </c>
      <c r="D986" s="1">
        <f>BILANCA!E8</f>
        <v>79683.53</v>
      </c>
      <c r="E986" s="1">
        <v>0</v>
      </c>
      <c r="F986" s="1">
        <v>0</v>
      </c>
      <c r="G986" s="2">
        <f t="shared" si="22"/>
        <v>717.15176999999994</v>
      </c>
      <c r="H986" s="2">
        <f t="shared" si="19"/>
        <v>0.94000000000232831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80539.94</v>
      </c>
      <c r="D987" s="1">
        <f>BILANCA!E9</f>
        <v>80539.94</v>
      </c>
      <c r="E987" s="1">
        <v>0</v>
      </c>
      <c r="F987" s="1">
        <v>0</v>
      </c>
      <c r="G987" s="2">
        <f t="shared" si="22"/>
        <v>966.47928000000002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856.41</v>
      </c>
      <c r="D989" s="1">
        <f>BILANCA!E11</f>
        <v>856.41</v>
      </c>
      <c r="E989" s="1">
        <v>0</v>
      </c>
      <c r="F989" s="1">
        <v>0</v>
      </c>
      <c r="G989" s="2">
        <f t="shared" si="22"/>
        <v>15.415380000000001</v>
      </c>
      <c r="H989" s="2">
        <f t="shared" si="19"/>
        <v>0.81999999999993634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842521.75</v>
      </c>
      <c r="D990" s="1">
        <f>BILANCA!E12</f>
        <v>850842.3600000001</v>
      </c>
      <c r="E990" s="1">
        <v>0</v>
      </c>
      <c r="F990" s="1">
        <v>0</v>
      </c>
      <c r="G990" s="2">
        <f t="shared" si="22"/>
        <v>17809.445290000003</v>
      </c>
      <c r="H990" s="2">
        <f t="shared" si="19"/>
        <v>0.61000000010244548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817161.3</v>
      </c>
      <c r="D991" s="1">
        <f>BILANCA!E13</f>
        <v>817058.02</v>
      </c>
      <c r="E991" s="1">
        <v>0</v>
      </c>
      <c r="F991" s="1">
        <v>0</v>
      </c>
      <c r="G991" s="2">
        <f t="shared" si="22"/>
        <v>19610.218720000001</v>
      </c>
      <c r="H991" s="2">
        <f t="shared" si="19"/>
        <v>0.32000000006519258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1074620.72</v>
      </c>
      <c r="D993" s="1">
        <f>BILANCA!E15</f>
        <v>1094425.72</v>
      </c>
      <c r="E993" s="1">
        <v>0</v>
      </c>
      <c r="F993" s="1">
        <v>0</v>
      </c>
      <c r="G993" s="2">
        <f t="shared" si="22"/>
        <v>32634.721600000001</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124231.8</v>
      </c>
      <c r="D995" s="1">
        <f>BILANCA!E17</f>
        <v>124231.8</v>
      </c>
      <c r="E995" s="1">
        <v>0</v>
      </c>
      <c r="F995" s="1">
        <v>0</v>
      </c>
      <c r="G995" s="2">
        <f t="shared" si="22"/>
        <v>4472.3447999999999</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381691.22</v>
      </c>
      <c r="D996" s="1">
        <f>BILANCA!E18</f>
        <v>401599.5</v>
      </c>
      <c r="E996" s="1">
        <v>0</v>
      </c>
      <c r="F996" s="1">
        <v>0</v>
      </c>
      <c r="G996" s="2">
        <f t="shared" si="22"/>
        <v>15403.57286</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22974.349999999977</v>
      </c>
      <c r="D997" s="1">
        <f>BILANCA!E19</f>
        <v>32604.070000000007</v>
      </c>
      <c r="E997" s="1">
        <v>0</v>
      </c>
      <c r="F997" s="1">
        <v>0</v>
      </c>
      <c r="G997" s="2">
        <f t="shared" si="22"/>
        <v>1234.55486</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193528.97</v>
      </c>
      <c r="D998" s="1">
        <f>BILANCA!E20</f>
        <v>268982.40999999997</v>
      </c>
      <c r="E998" s="1">
        <v>0</v>
      </c>
      <c r="F998" s="1">
        <v>0</v>
      </c>
      <c r="G998" s="2">
        <f t="shared" si="22"/>
        <v>10972.406849999999</v>
      </c>
      <c r="H998" s="2">
        <f t="shared" si="19"/>
        <v>0.43999999997322448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11340.74</v>
      </c>
      <c r="D999" s="1">
        <f>BILANCA!E21</f>
        <v>10359.280000000001</v>
      </c>
      <c r="E999" s="1">
        <v>0</v>
      </c>
      <c r="F999" s="1">
        <v>0</v>
      </c>
      <c r="G999" s="2">
        <f t="shared" si="22"/>
        <v>512.94880000000001</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20387.16</v>
      </c>
      <c r="D1000" s="1">
        <f>BILANCA!E22</f>
        <v>20387.16</v>
      </c>
      <c r="E1000" s="1">
        <v>0</v>
      </c>
      <c r="F1000" s="1">
        <v>0</v>
      </c>
      <c r="G1000" s="2">
        <f t="shared" si="22"/>
        <v>1039.7451599999999</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21860.880000000001</v>
      </c>
      <c r="D1003" s="1">
        <f>BILANCA!E25</f>
        <v>21860.880000000001</v>
      </c>
      <c r="E1003" s="1">
        <v>0</v>
      </c>
      <c r="F1003" s="1">
        <v>0</v>
      </c>
      <c r="G1003" s="2">
        <f t="shared" si="22"/>
        <v>1311.6528000000001</v>
      </c>
      <c r="H1003" s="2">
        <f t="shared" si="19"/>
        <v>0.23999999999796273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110327.99</v>
      </c>
      <c r="D1004" s="1">
        <f>BILANCA!E26</f>
        <v>115622.63</v>
      </c>
      <c r="E1004" s="1">
        <v>0</v>
      </c>
      <c r="F1004" s="1">
        <v>0</v>
      </c>
      <c r="G1004" s="2">
        <f t="shared" si="22"/>
        <v>7173.0382500000014</v>
      </c>
      <c r="H1004" s="2">
        <f t="shared" si="19"/>
        <v>0.3799999999901047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334471.39</v>
      </c>
      <c r="D1006" s="1">
        <f>BILANCA!E28</f>
        <v>404608.29</v>
      </c>
      <c r="E1006" s="1">
        <v>0</v>
      </c>
      <c r="F1006" s="1">
        <v>0</v>
      </c>
      <c r="G1006" s="2">
        <f t="shared" si="22"/>
        <v>26304.82331</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2386.0999999999913</v>
      </c>
      <c r="D1013" s="1">
        <f>BILANCA!E35</f>
        <v>1180.2700000000041</v>
      </c>
      <c r="E1013" s="1">
        <v>0</v>
      </c>
      <c r="F1013" s="1">
        <v>0</v>
      </c>
      <c r="G1013" s="2">
        <f t="shared" si="22"/>
        <v>142.39919999999995</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122284.17</v>
      </c>
      <c r="D1014" s="1">
        <f>BILANCA!E36</f>
        <v>127036.92</v>
      </c>
      <c r="E1014" s="1">
        <v>0</v>
      </c>
      <c r="F1014" s="1">
        <v>0</v>
      </c>
      <c r="G1014" s="2">
        <f t="shared" si="22"/>
        <v>11667.098309999999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119898.07</v>
      </c>
      <c r="D1018" s="1">
        <f>BILANCA!E40</f>
        <v>125856.65</v>
      </c>
      <c r="E1018" s="1">
        <v>0</v>
      </c>
      <c r="F1018" s="1">
        <v>0</v>
      </c>
      <c r="G1018" s="2">
        <f t="shared" si="22"/>
        <v>13006.39795</v>
      </c>
      <c r="H1018" s="2">
        <f t="shared" si="19"/>
        <v>0.42000000001280569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914.06</v>
      </c>
      <c r="D1025" s="1">
        <f>BILANCA!E47</f>
        <v>914.06</v>
      </c>
      <c r="E1025" s="1">
        <v>0</v>
      </c>
      <c r="F1025" s="1">
        <v>0</v>
      </c>
      <c r="G1025" s="2">
        <f t="shared" si="22"/>
        <v>115.17156</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914.06</v>
      </c>
      <c r="D1028" s="1">
        <f>BILANCA!E50</f>
        <v>914.06</v>
      </c>
      <c r="E1028" s="1">
        <v>0</v>
      </c>
      <c r="F1028" s="1">
        <v>0</v>
      </c>
      <c r="G1028" s="2">
        <f t="shared" si="22"/>
        <v>123.39809999999997</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102901.69</v>
      </c>
      <c r="D1032" s="1">
        <f>BILANCA!E54</f>
        <v>102726.87</v>
      </c>
      <c r="E1032" s="1">
        <v>0</v>
      </c>
      <c r="F1032" s="1">
        <v>0</v>
      </c>
      <c r="G1032" s="2">
        <f t="shared" si="22"/>
        <v>15109.416069999999</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102901.69</v>
      </c>
      <c r="D1033" s="1">
        <f>BILANCA!E55</f>
        <v>102726.87</v>
      </c>
      <c r="E1033" s="1">
        <v>0</v>
      </c>
      <c r="F1033" s="1">
        <v>0</v>
      </c>
      <c r="G1033" s="2">
        <f t="shared" si="22"/>
        <v>15417.771500000001</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24405.46</v>
      </c>
      <c r="D1034" s="1">
        <f>BILANCA!E56</f>
        <v>26905.46</v>
      </c>
      <c r="E1034" s="1">
        <v>0</v>
      </c>
      <c r="F1034" s="1">
        <v>0</v>
      </c>
      <c r="G1034" s="2">
        <f t="shared" si="22"/>
        <v>3989.0353799999993</v>
      </c>
      <c r="H1034" s="2">
        <f t="shared" si="19"/>
        <v>0.91999999999825377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24405.46</v>
      </c>
      <c r="D1035" s="1">
        <f>BILANCA!E57</f>
        <v>26905.46</v>
      </c>
      <c r="E1035" s="1">
        <v>0</v>
      </c>
      <c r="F1035" s="1">
        <v>0</v>
      </c>
      <c r="G1035" s="2">
        <f t="shared" si="22"/>
        <v>4067.2517599999992</v>
      </c>
      <c r="H1035" s="2">
        <f t="shared" si="19"/>
        <v>0.91999999999825377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152668.78999999998</v>
      </c>
      <c r="D1046" s="1">
        <f>BILANCA!E68</f>
        <v>183248.66999999998</v>
      </c>
      <c r="E1046" s="1">
        <v>0</v>
      </c>
      <c r="F1046" s="1">
        <v>0</v>
      </c>
      <c r="G1046" s="2">
        <f t="shared" si="22"/>
        <v>32707.466189999999</v>
      </c>
      <c r="H1046" s="2">
        <f t="shared" si="19"/>
        <v>0.5400000000372529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18384.88</v>
      </c>
      <c r="D1047" s="1">
        <f>BILANCA!E69</f>
        <v>28015.119999999999</v>
      </c>
      <c r="E1047" s="1">
        <v>0</v>
      </c>
      <c r="F1047" s="1">
        <v>0</v>
      </c>
      <c r="G1047" s="2">
        <f t="shared" si="22"/>
        <v>4762.5676800000001</v>
      </c>
      <c r="H1047" s="2">
        <f t="shared" si="19"/>
        <v>0.23999999999796273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18384.88</v>
      </c>
      <c r="D1048" s="1">
        <f>BILANCA!E70</f>
        <v>28015.119999999999</v>
      </c>
      <c r="E1048" s="1">
        <v>0</v>
      </c>
      <c r="F1048" s="1">
        <v>0</v>
      </c>
      <c r="G1048" s="2">
        <f t="shared" si="22"/>
        <v>4836.9827999999998</v>
      </c>
      <c r="H1048" s="2">
        <f t="shared" si="19"/>
        <v>0.23999999999796273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18384.88</v>
      </c>
      <c r="D1050" s="1">
        <f>BILANCA!E72</f>
        <v>28015.119999999999</v>
      </c>
      <c r="E1050" s="1">
        <v>0</v>
      </c>
      <c r="F1050" s="1">
        <v>0</v>
      </c>
      <c r="G1050" s="2">
        <f t="shared" si="22"/>
        <v>4985.81304</v>
      </c>
      <c r="H1050" s="2">
        <f t="shared" si="19"/>
        <v>0.23999999999796273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12260.04</v>
      </c>
      <c r="D1056" s="1">
        <f>BILANCA!E78</f>
        <v>21162.53</v>
      </c>
      <c r="E1056" s="1">
        <v>0</v>
      </c>
      <c r="F1056" s="1">
        <v>0</v>
      </c>
      <c r="G1056" s="2">
        <f t="shared" si="22"/>
        <v>3984.7122999999997</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12260.04</v>
      </c>
      <c r="D1064" s="1">
        <f>BILANCA!E86</f>
        <v>21162.53</v>
      </c>
      <c r="E1064" s="1">
        <v>0</v>
      </c>
      <c r="F1064" s="1">
        <v>0</v>
      </c>
      <c r="G1064" s="2">
        <f t="shared" si="22"/>
        <v>4421.3931000000002</v>
      </c>
      <c r="H1064" s="2">
        <f t="shared" si="19"/>
        <v>0.51000000000203727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6355.9800000000005</v>
      </c>
      <c r="D1124" s="1">
        <f>BILANCA!E146</f>
        <v>747.4</v>
      </c>
      <c r="E1124" s="1">
        <v>0</v>
      </c>
      <c r="F1124" s="1">
        <v>0</v>
      </c>
      <c r="G1124" s="2">
        <f t="shared" si="22"/>
        <v>1106.9599799999999</v>
      </c>
      <c r="H1124" s="2">
        <f t="shared" si="23"/>
        <v>0.41999999999950433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653.39</v>
      </c>
      <c r="D1127" s="1">
        <f>BILANCA!E149</f>
        <v>0</v>
      </c>
      <c r="E1127" s="1">
        <v>0</v>
      </c>
      <c r="F1127" s="1">
        <v>0</v>
      </c>
      <c r="G1127" s="2">
        <f t="shared" si="22"/>
        <v>94.088159999999988</v>
      </c>
      <c r="H1127" s="2">
        <f t="shared" si="23"/>
        <v>0.38999999999998636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653.39</v>
      </c>
      <c r="D1133" s="1">
        <f>BILANCA!E155</f>
        <v>0</v>
      </c>
      <c r="E1133" s="1">
        <v>0</v>
      </c>
      <c r="F1133" s="1">
        <v>0</v>
      </c>
      <c r="G1133" s="2">
        <f t="shared" si="22"/>
        <v>98.008499999999998</v>
      </c>
      <c r="H1133" s="2">
        <f t="shared" si="23"/>
        <v>0.38999999999998636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4974.08</v>
      </c>
      <c r="D1137" s="1">
        <f>BILANCA!E159</f>
        <v>0</v>
      </c>
      <c r="E1137" s="1">
        <v>0</v>
      </c>
      <c r="F1137" s="1">
        <v>0</v>
      </c>
      <c r="G1137" s="2">
        <f t="shared" si="22"/>
        <v>766.00832000000003</v>
      </c>
      <c r="H1137" s="2">
        <f t="shared" si="23"/>
        <v>7.999999999992724E-2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728.51</v>
      </c>
      <c r="D1138" s="1">
        <f>BILANCA!E160</f>
        <v>747.4</v>
      </c>
      <c r="E1138" s="1">
        <v>0</v>
      </c>
      <c r="F1138" s="1">
        <v>0</v>
      </c>
      <c r="G1138" s="2">
        <f t="shared" si="22"/>
        <v>344.61304999999999</v>
      </c>
      <c r="H1138" s="2">
        <f t="shared" si="23"/>
        <v>0.88999999999998636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2518.91</v>
      </c>
      <c r="D1142" s="1">
        <f>BILANCA!E164</f>
        <v>2228.9899999999998</v>
      </c>
      <c r="E1142" s="1">
        <v>0</v>
      </c>
      <c r="F1142" s="1">
        <v>0</v>
      </c>
      <c r="G1142" s="2">
        <f t="shared" si="22"/>
        <v>1109.3255099999999</v>
      </c>
      <c r="H1142" s="2">
        <f t="shared" si="23"/>
        <v>0.1000000000003638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2518.91</v>
      </c>
      <c r="D1144" s="1">
        <f>BILANCA!E166</f>
        <v>2228.9899999999998</v>
      </c>
      <c r="E1144" s="1">
        <v>0</v>
      </c>
      <c r="F1144" s="1">
        <v>0</v>
      </c>
      <c r="G1144" s="2">
        <f t="shared" si="22"/>
        <v>1123.2792899999999</v>
      </c>
      <c r="H1144" s="2">
        <f t="shared" si="23"/>
        <v>0.1000000000003638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113148.98</v>
      </c>
      <c r="D1148" s="1">
        <f>BILANCA!E170</f>
        <v>131094.63</v>
      </c>
      <c r="E1148" s="1">
        <v>0</v>
      </c>
      <c r="F1148" s="1">
        <v>0</v>
      </c>
      <c r="G1148" s="2">
        <f t="shared" si="22"/>
        <v>61930.809600000008</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113148.98</v>
      </c>
      <c r="D1151" s="1">
        <f>BILANCA!E173</f>
        <v>131094.63</v>
      </c>
      <c r="E1151" s="1">
        <v>0</v>
      </c>
      <c r="F1151" s="1">
        <v>0</v>
      </c>
      <c r="G1151" s="2">
        <f t="shared" si="22"/>
        <v>63056.82432</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1099279.53</v>
      </c>
      <c r="D1152" s="1">
        <f>BILANCA!E175</f>
        <v>1140680.02</v>
      </c>
      <c r="E1152" s="1">
        <v>0</v>
      </c>
      <c r="F1152" s="1">
        <v>0</v>
      </c>
      <c r="G1152" s="2">
        <f t="shared" si="22"/>
        <v>571328.08733000001</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132564.20000000001</v>
      </c>
      <c r="D1153" s="1">
        <f>BILANCA!E176</f>
        <v>159836.41999999998</v>
      </c>
      <c r="E1153" s="1">
        <v>0</v>
      </c>
      <c r="F1153" s="1">
        <v>0</v>
      </c>
      <c r="G1153" s="2">
        <f t="shared" si="22"/>
        <v>76880.296800000011</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132564.20000000001</v>
      </c>
      <c r="D1154" s="1">
        <f>BILANCA!E177</f>
        <v>159836.41999999998</v>
      </c>
      <c r="E1154" s="1">
        <v>0</v>
      </c>
      <c r="F1154" s="1">
        <v>0</v>
      </c>
      <c r="G1154" s="2">
        <f t="shared" si="22"/>
        <v>77332.533840000004</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111403.44</v>
      </c>
      <c r="D1155" s="1">
        <f>BILANCA!E178</f>
        <v>129317.84</v>
      </c>
      <c r="E1155" s="1">
        <v>0</v>
      </c>
      <c r="F1155" s="1">
        <v>0</v>
      </c>
      <c r="G1155" s="2">
        <f t="shared" si="22"/>
        <v>63646.728639999994</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8451.35</v>
      </c>
      <c r="D1156" s="1">
        <f>BILANCA!E179</f>
        <v>9304.26</v>
      </c>
      <c r="E1156" s="1">
        <v>0</v>
      </c>
      <c r="F1156" s="1">
        <v>0</v>
      </c>
      <c r="G1156" s="2">
        <f t="shared" si="22"/>
        <v>4681.3575099999998</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174.88</v>
      </c>
      <c r="D1157" s="1">
        <f>BILANCA!E180</f>
        <v>96.33</v>
      </c>
      <c r="E1157" s="1">
        <v>0</v>
      </c>
      <c r="F1157" s="1">
        <v>0</v>
      </c>
      <c r="G1157" s="2">
        <f t="shared" si="22"/>
        <v>63.951959999999993</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174.88</v>
      </c>
      <c r="D1160" s="1">
        <f>BILANCA!E183</f>
        <v>96.33</v>
      </c>
      <c r="E1160" s="1">
        <v>0</v>
      </c>
      <c r="F1160" s="1">
        <v>0</v>
      </c>
      <c r="G1160" s="2">
        <f t="shared" si="22"/>
        <v>65.054580000000001</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12534.53</v>
      </c>
      <c r="D1165" s="1">
        <f>BILANCA!E188</f>
        <v>21117.99</v>
      </c>
      <c r="E1165" s="1">
        <v>0</v>
      </c>
      <c r="F1165" s="1">
        <v>0</v>
      </c>
      <c r="G1165" s="2">
        <f t="shared" si="22"/>
        <v>9968.2328200000011</v>
      </c>
      <c r="H1165" s="2">
        <f t="shared" si="23"/>
        <v>0.47999999999774445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966715.33</v>
      </c>
      <c r="D1214" s="1">
        <f>BILANCA!E237</f>
        <v>980843.6</v>
      </c>
      <c r="E1214" s="1">
        <v>0</v>
      </c>
      <c r="F1214" s="1">
        <v>0</v>
      </c>
      <c r="G1214" s="2">
        <f t="shared" si="22"/>
        <v>676460.98443000007</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946610.61</v>
      </c>
      <c r="D1215" s="1">
        <f>BILANCA!E238</f>
        <v>957431.35</v>
      </c>
      <c r="E1215" s="1">
        <v>0</v>
      </c>
      <c r="F1215" s="1">
        <v>0</v>
      </c>
      <c r="G1215" s="2">
        <f t="shared" si="22"/>
        <v>663861.80792000005</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946610.61</v>
      </c>
      <c r="D1216" s="1">
        <f>BILANCA!E239</f>
        <v>957431.35</v>
      </c>
      <c r="E1216" s="1">
        <v>0</v>
      </c>
      <c r="F1216" s="1">
        <v>0</v>
      </c>
      <c r="G1216" s="2">
        <f t="shared" si="22"/>
        <v>666723.28123000008</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906941.04</v>
      </c>
      <c r="D1217" s="1">
        <f>BILANCA!E240</f>
        <v>916033.02</v>
      </c>
      <c r="E1217" s="1">
        <v>0</v>
      </c>
      <c r="F1217" s="1">
        <v>0</v>
      </c>
      <c r="G1217" s="2">
        <f t="shared" si="22"/>
        <v>640927.65672000009</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39669.57</v>
      </c>
      <c r="D1218" s="1">
        <f>BILANCA!E241</f>
        <v>41398.33</v>
      </c>
      <c r="E1218" s="1">
        <v>0</v>
      </c>
      <c r="F1218" s="1">
        <v>0</v>
      </c>
      <c r="G1218" s="2">
        <f t="shared" si="22"/>
        <v>28779.564050000001</v>
      </c>
      <c r="H1218" s="2">
        <f t="shared" si="23"/>
        <v>0.76000000000203727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12867.22</v>
      </c>
      <c r="D1222" s="1">
        <f>BILANCA!E245</f>
        <v>21884.85</v>
      </c>
      <c r="E1222" s="1">
        <v>0</v>
      </c>
      <c r="F1222" s="1">
        <v>0</v>
      </c>
      <c r="G1222" s="2">
        <f t="shared" si="22"/>
        <v>13536.223879999998</v>
      </c>
      <c r="H1222" s="2">
        <f t="shared" si="23"/>
        <v>0.37000000000080036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13807.84</v>
      </c>
      <c r="D1223" s="1">
        <f>BILANCA!E246</f>
        <v>21884.85</v>
      </c>
      <c r="E1223" s="1">
        <v>0</v>
      </c>
      <c r="F1223" s="1">
        <v>0</v>
      </c>
      <c r="G1223" s="2">
        <f t="shared" si="22"/>
        <v>13818.6096</v>
      </c>
      <c r="H1223" s="2">
        <f t="shared" si="23"/>
        <v>0.31000000000130967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13807.84</v>
      </c>
      <c r="D1224" s="1">
        <f>BILANCA!E247</f>
        <v>7528.55</v>
      </c>
      <c r="E1224" s="1">
        <v>0</v>
      </c>
      <c r="F1224" s="1">
        <v>0</v>
      </c>
      <c r="G1224" s="2">
        <f t="shared" si="22"/>
        <v>6956.4505399999998</v>
      </c>
      <c r="H1224" s="2">
        <f t="shared" si="23"/>
        <v>0.60999999999967258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14356.3</v>
      </c>
      <c r="E1225" s="1">
        <v>0</v>
      </c>
      <c r="F1225" s="1">
        <v>0</v>
      </c>
      <c r="G1225" s="2">
        <f t="shared" si="22"/>
        <v>6948.4491999999991</v>
      </c>
      <c r="H1225" s="2">
        <f t="shared" si="2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940.62</v>
      </c>
      <c r="D1227" s="1">
        <f>BILANCA!E250</f>
        <v>0</v>
      </c>
      <c r="E1227" s="1">
        <v>0</v>
      </c>
      <c r="F1227" s="1">
        <v>0</v>
      </c>
      <c r="G1227" s="2">
        <f t="shared" si="22"/>
        <v>229.51128</v>
      </c>
      <c r="H1227" s="2">
        <f t="shared" si="23"/>
        <v>0.37999999999999545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940.62</v>
      </c>
      <c r="D1229" s="1">
        <f>BILANCA!E252</f>
        <v>0</v>
      </c>
      <c r="E1229" s="1">
        <v>0</v>
      </c>
      <c r="F1229" s="1">
        <v>0</v>
      </c>
      <c r="G1229" s="2">
        <f t="shared" si="22"/>
        <v>231.39251999999999</v>
      </c>
      <c r="H1229" s="2">
        <f t="shared" si="23"/>
        <v>0.37999999999999545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6355.98</v>
      </c>
      <c r="D1232" s="1">
        <f>BILANCA!E255</f>
        <v>747.4</v>
      </c>
      <c r="E1232" s="1">
        <v>0</v>
      </c>
      <c r="F1232" s="1">
        <v>0</v>
      </c>
      <c r="G1232" s="2">
        <f t="shared" si="22"/>
        <v>1954.84422</v>
      </c>
      <c r="H1232" s="2">
        <f t="shared" si="23"/>
        <v>0.42000000000041382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881.52</v>
      </c>
      <c r="D1233" s="1">
        <f>BILANCA!E256</f>
        <v>780</v>
      </c>
      <c r="E1233" s="1">
        <v>0</v>
      </c>
      <c r="F1233" s="1">
        <v>0</v>
      </c>
      <c r="G1233" s="2">
        <f t="shared" si="22"/>
        <v>610.38</v>
      </c>
      <c r="H1233" s="2">
        <f t="shared" si="23"/>
        <v>0.48000000000001819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95809.85</v>
      </c>
      <c r="D1236" s="1">
        <f>BILANCA!E259</f>
        <v>66696.89</v>
      </c>
      <c r="E1236" s="1">
        <v>0</v>
      </c>
      <c r="F1236" s="1">
        <v>0</v>
      </c>
      <c r="G1236" s="2">
        <f t="shared" si="22"/>
        <v>57988.518390000005</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95809.85</v>
      </c>
      <c r="D1237" s="1">
        <f>BILANCA!E260</f>
        <v>66696.89</v>
      </c>
      <c r="E1237" s="1">
        <v>0</v>
      </c>
      <c r="F1237" s="1">
        <v>0</v>
      </c>
      <c r="G1237" s="2">
        <f t="shared" si="22"/>
        <v>58217.722020000001</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1892.1</v>
      </c>
      <c r="D1240" s="1">
        <f>BILANCA!E264</f>
        <v>146.02000000000001</v>
      </c>
      <c r="E1240" s="1">
        <v>0</v>
      </c>
      <c r="F1240" s="1">
        <v>0</v>
      </c>
      <c r="G1240" s="2">
        <f t="shared" si="22"/>
        <v>561.32398000000001</v>
      </c>
      <c r="H1240" s="2">
        <f t="shared" si="23"/>
        <v>0.11999999999991928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4463.88</v>
      </c>
      <c r="D1241" s="1">
        <f>BILANCA!E265</f>
        <v>601.38</v>
      </c>
      <c r="E1241" s="1">
        <v>0</v>
      </c>
      <c r="F1241" s="1">
        <v>0</v>
      </c>
      <c r="G1241" s="2">
        <f t="shared" si="22"/>
        <v>1461.9931200000001</v>
      </c>
      <c r="H1241" s="2">
        <f t="shared" si="23"/>
        <v>0.49999999999988631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2518.91</v>
      </c>
      <c r="D1243" s="1">
        <f>BILANCA!E267</f>
        <v>2228.9899999999998</v>
      </c>
      <c r="E1243" s="1">
        <v>0</v>
      </c>
      <c r="F1243" s="1">
        <v>0</v>
      </c>
      <c r="G1243" s="2">
        <f t="shared" si="24"/>
        <v>1813.9913999999999</v>
      </c>
      <c r="H1243" s="2">
        <f t="shared" si="23"/>
        <v>0.1000000000003638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12260.04</v>
      </c>
      <c r="D1244" s="1">
        <f>BILANCA!E268</f>
        <v>21162.53</v>
      </c>
      <c r="E1244" s="1">
        <v>0</v>
      </c>
      <c r="F1244" s="1">
        <v>0</v>
      </c>
      <c r="G1244" s="2">
        <f t="shared" si="24"/>
        <v>14246.7111</v>
      </c>
      <c r="H1244" s="2">
        <f t="shared" si="23"/>
        <v>0.51000000000203727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202</v>
      </c>
      <c r="E1263" s="1">
        <v>0</v>
      </c>
      <c r="F1263" s="1">
        <v>0</v>
      </c>
      <c r="G1263" s="2">
        <f t="shared" si="24"/>
        <v>113.12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132564.20000000001</v>
      </c>
      <c r="D1264" s="1">
        <f>BILANCA!E288</f>
        <v>159634.42000000001</v>
      </c>
      <c r="E1264" s="1">
        <v>0</v>
      </c>
      <c r="F1264" s="1">
        <v>0</v>
      </c>
      <c r="G1264" s="2">
        <f t="shared" si="24"/>
        <v>126965.08424000003</v>
      </c>
      <c r="H1264" s="2">
        <f t="shared" si="23"/>
        <v>0.62000000002444722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1637.4</v>
      </c>
      <c r="D1275" s="1">
        <f>BILANCA!E299</f>
        <v>1449</v>
      </c>
      <c r="E1275" s="1">
        <v>0</v>
      </c>
      <c r="F1275" s="1">
        <v>0</v>
      </c>
      <c r="G1275" s="2">
        <f t="shared" si="24"/>
        <v>1324.3367999999998</v>
      </c>
      <c r="H1275" s="2">
        <f t="shared" si="23"/>
        <v>0.40000000000009095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10897.13</v>
      </c>
      <c r="D1278" s="1">
        <f>BILANCA!E302</f>
        <v>19668.990000000002</v>
      </c>
      <c r="E1278" s="1">
        <v>0</v>
      </c>
      <c r="F1278" s="1">
        <v>0</v>
      </c>
      <c r="G1278" s="2">
        <f t="shared" si="24"/>
        <v>14819.35745</v>
      </c>
      <c r="H1278" s="2">
        <f t="shared" si="23"/>
        <v>0.13999999999759893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1665987.55</v>
      </c>
      <c r="D1408" s="1">
        <f>'RAS-funkcijski'!E114</f>
        <v>1889804.51</v>
      </c>
      <c r="E1408" s="1">
        <v>0</v>
      </c>
      <c r="F1408" s="1">
        <v>0</v>
      </c>
      <c r="G1408" s="2">
        <f t="shared" si="24"/>
        <v>599015.62269999995</v>
      </c>
      <c r="H1408" s="2">
        <f t="shared" si="27"/>
        <v>0.93999999994412065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1610778.54</v>
      </c>
      <c r="D1409" s="1">
        <f>'RAS-funkcijski'!E115</f>
        <v>1784518.78</v>
      </c>
      <c r="E1409" s="1">
        <v>0</v>
      </c>
      <c r="F1409" s="1">
        <v>0</v>
      </c>
      <c r="G1409" s="2">
        <f t="shared" si="24"/>
        <v>574959.5871</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1610778.54</v>
      </c>
      <c r="D1411" s="1">
        <f>'RAS-funkcijski'!E117</f>
        <v>1784518.78</v>
      </c>
      <c r="E1411" s="1">
        <v>0</v>
      </c>
      <c r="F1411" s="1">
        <v>0</v>
      </c>
      <c r="G1411" s="2">
        <f t="shared" si="24"/>
        <v>585319.2193</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55209.01</v>
      </c>
      <c r="D1420" s="1">
        <f>'RAS-funkcijski'!E126</f>
        <v>105285.73</v>
      </c>
      <c r="E1420" s="1">
        <v>0</v>
      </c>
      <c r="F1420" s="1">
        <v>0</v>
      </c>
      <c r="G1420" s="2">
        <f t="shared" si="24"/>
        <v>32425.217339999996</v>
      </c>
      <c r="H1420" s="2">
        <f t="shared" si="27"/>
        <v>0.2800000000061118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1665987.55</v>
      </c>
      <c r="D1435" s="13">
        <f>'RAS-funkcijski'!E141</f>
        <v>1889804.51</v>
      </c>
      <c r="E1435" s="13">
        <v>0</v>
      </c>
      <c r="F1435" s="13">
        <v>0</v>
      </c>
      <c r="G1435" s="14">
        <f t="shared" si="24"/>
        <v>746046.73009000008</v>
      </c>
      <c r="H1435" s="14">
        <f t="shared" si="27"/>
        <v>0.93999999994412065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20884.55</v>
      </c>
      <c r="D1436" s="6">
        <f>'P-VRIO'!E5</f>
        <v>0</v>
      </c>
      <c r="E1436" s="6">
        <v>0</v>
      </c>
      <c r="F1436" s="6">
        <v>0</v>
      </c>
      <c r="G1436" s="7">
        <f t="shared" si="24"/>
        <v>20.884550000000001</v>
      </c>
      <c r="H1436" s="7">
        <f t="shared" si="27"/>
        <v>0.4500000000007276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20884.55</v>
      </c>
      <c r="D1453" s="1">
        <f>'P-VRIO'!E22</f>
        <v>0</v>
      </c>
      <c r="E1453" s="1">
        <v>0</v>
      </c>
      <c r="F1453" s="1">
        <v>0</v>
      </c>
      <c r="G1453" s="2">
        <f t="shared" si="24"/>
        <v>375.92189999999994</v>
      </c>
      <c r="H1453" s="2">
        <f t="shared" si="27"/>
        <v>0.4500000000007276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20884.55</v>
      </c>
      <c r="D1454" s="1">
        <f>'P-VRIO'!E23</f>
        <v>0</v>
      </c>
      <c r="E1454" s="1">
        <v>0</v>
      </c>
      <c r="F1454" s="1">
        <v>0</v>
      </c>
      <c r="G1454" s="2">
        <f t="shared" si="24"/>
        <v>396.80644999999998</v>
      </c>
      <c r="H1454" s="2">
        <f t="shared" si="27"/>
        <v>0.4500000000007276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20884.55</v>
      </c>
      <c r="D1456" s="1">
        <f>'P-VRIO'!E25</f>
        <v>0</v>
      </c>
      <c r="E1456" s="1">
        <v>0</v>
      </c>
      <c r="F1456" s="1">
        <v>0</v>
      </c>
      <c r="G1456" s="2">
        <f t="shared" si="24"/>
        <v>438.57555000000002</v>
      </c>
      <c r="H1456" s="2">
        <f t="shared" si="27"/>
        <v>0.4500000000007276</v>
      </c>
      <c r="I1456" s="10">
        <f t="shared" si="30"/>
        <v>197.35899750031911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132564.20000000001</v>
      </c>
      <c r="D1480" s="6"/>
      <c r="E1480" s="6">
        <v>0</v>
      </c>
      <c r="F1480" s="6">
        <v>0</v>
      </c>
      <c r="G1480" s="7">
        <f t="shared" ref="G1480:G1580" si="34">B1480/1000*C1480</f>
        <v>132.56420000000003</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1907310.3900000001</v>
      </c>
      <c r="D1481" s="1">
        <v>0</v>
      </c>
      <c r="E1481" s="1">
        <v>0</v>
      </c>
      <c r="F1481" s="1">
        <v>0</v>
      </c>
      <c r="G1481" s="2">
        <f t="shared" si="34"/>
        <v>3814.6207800000002</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28761.77</v>
      </c>
      <c r="D1482" s="1">
        <v>0</v>
      </c>
      <c r="E1482" s="1">
        <v>0</v>
      </c>
      <c r="F1482" s="1">
        <v>0</v>
      </c>
      <c r="G1482" s="2">
        <f t="shared" si="34"/>
        <v>86.28531000000001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1840245.77</v>
      </c>
      <c r="D1483" s="1">
        <v>0</v>
      </c>
      <c r="E1483" s="1">
        <v>0</v>
      </c>
      <c r="F1483" s="1">
        <v>0</v>
      </c>
      <c r="G1483" s="2">
        <f t="shared" si="34"/>
        <v>7360.98308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1474649.94</v>
      </c>
      <c r="D1484" s="1">
        <v>0</v>
      </c>
      <c r="E1484" s="1">
        <v>0</v>
      </c>
      <c r="F1484" s="1">
        <v>0</v>
      </c>
      <c r="G1484" s="2">
        <f t="shared" si="34"/>
        <v>7373.2497000000003</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303054.18</v>
      </c>
      <c r="D1485" s="1">
        <v>0</v>
      </c>
      <c r="E1485" s="1">
        <v>0</v>
      </c>
      <c r="F1485" s="1">
        <v>0</v>
      </c>
      <c r="G1485" s="2">
        <f t="shared" si="34"/>
        <v>1818.3250800000001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862.99</v>
      </c>
      <c r="D1486" s="1">
        <v>0</v>
      </c>
      <c r="E1486" s="1">
        <v>0</v>
      </c>
      <c r="F1486" s="1">
        <v>0</v>
      </c>
      <c r="G1486" s="2">
        <f t="shared" si="34"/>
        <v>6.0409300000000004</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56561.54</v>
      </c>
      <c r="D1489" s="1">
        <v>0</v>
      </c>
      <c r="E1489" s="1">
        <v>0</v>
      </c>
      <c r="F1489" s="1">
        <v>0</v>
      </c>
      <c r="G1489" s="2">
        <f t="shared" si="34"/>
        <v>565.61540000000002</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5117.12</v>
      </c>
      <c r="D1491" s="1">
        <v>0</v>
      </c>
      <c r="E1491" s="1">
        <v>0</v>
      </c>
      <c r="F1491" s="1">
        <v>0</v>
      </c>
      <c r="G1491" s="2">
        <f t="shared" si="34"/>
        <v>61.405439999999999</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38302.85</v>
      </c>
      <c r="D1492" s="1">
        <v>0</v>
      </c>
      <c r="E1492" s="1">
        <v>0</v>
      </c>
      <c r="F1492" s="1">
        <v>0</v>
      </c>
      <c r="G1492" s="2">
        <f t="shared" si="34"/>
        <v>497.93704999999994</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1880038.1700000004</v>
      </c>
      <c r="D1499" s="1">
        <v>0</v>
      </c>
      <c r="E1499" s="1">
        <v>0</v>
      </c>
      <c r="F1499" s="1">
        <v>0</v>
      </c>
      <c r="G1499" s="2">
        <f t="shared" si="34"/>
        <v>37600.763400000011</v>
      </c>
      <c r="H1499" s="2">
        <f t="shared" si="35"/>
        <v>0.17000000039115548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20178.310000000001</v>
      </c>
      <c r="D1500" s="1">
        <v>0</v>
      </c>
      <c r="E1500" s="1">
        <v>0</v>
      </c>
      <c r="F1500" s="1">
        <v>0</v>
      </c>
      <c r="G1500" s="2">
        <f t="shared" si="34"/>
        <v>423.74451000000005</v>
      </c>
      <c r="H1500" s="2">
        <f t="shared" si="35"/>
        <v>0.31000000000130967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1821557.0100000002</v>
      </c>
      <c r="D1501" s="1">
        <v>0</v>
      </c>
      <c r="E1501" s="1">
        <v>0</v>
      </c>
      <c r="F1501" s="1">
        <v>0</v>
      </c>
      <c r="G1501" s="2">
        <f t="shared" si="34"/>
        <v>40074.254220000003</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1456735.54</v>
      </c>
      <c r="D1502" s="1">
        <v>0</v>
      </c>
      <c r="E1502" s="1">
        <v>0</v>
      </c>
      <c r="F1502" s="1">
        <v>0</v>
      </c>
      <c r="G1502" s="2">
        <f t="shared" si="34"/>
        <v>33504.917419999998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302201.27</v>
      </c>
      <c r="D1503" s="1">
        <v>0</v>
      </c>
      <c r="E1503" s="1">
        <v>0</v>
      </c>
      <c r="F1503" s="1">
        <v>0</v>
      </c>
      <c r="G1503" s="2">
        <f t="shared" si="34"/>
        <v>7252.8304800000005</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941.54</v>
      </c>
      <c r="D1504" s="1">
        <v>0</v>
      </c>
      <c r="E1504" s="1">
        <v>0</v>
      </c>
      <c r="F1504" s="1">
        <v>0</v>
      </c>
      <c r="G1504" s="2">
        <f t="shared" si="34"/>
        <v>23.538499999999999</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56561.54</v>
      </c>
      <c r="D1507" s="1">
        <v>0</v>
      </c>
      <c r="E1507" s="1">
        <v>0</v>
      </c>
      <c r="F1507" s="1">
        <v>0</v>
      </c>
      <c r="G1507" s="2">
        <f t="shared" si="34"/>
        <v>1583.7231200000001</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5117.12</v>
      </c>
      <c r="D1509" s="1">
        <v>0</v>
      </c>
      <c r="E1509" s="1">
        <v>0</v>
      </c>
      <c r="F1509" s="1">
        <v>0</v>
      </c>
      <c r="G1509" s="2">
        <f t="shared" si="34"/>
        <v>153.5136</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38302.85</v>
      </c>
      <c r="D1510" s="1">
        <v>0</v>
      </c>
      <c r="E1510" s="1">
        <v>0</v>
      </c>
      <c r="F1510" s="1">
        <v>0</v>
      </c>
      <c r="G1510" s="2">
        <f t="shared" si="34"/>
        <v>1187.3883499999999</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159836.41999999969</v>
      </c>
      <c r="D1517" s="1">
        <v>0</v>
      </c>
      <c r="E1517" s="1">
        <v>0</v>
      </c>
      <c r="F1517" s="1">
        <v>0</v>
      </c>
      <c r="G1517" s="2">
        <f t="shared" si="34"/>
        <v>6073.7839599999879</v>
      </c>
      <c r="H1517" s="2">
        <f t="shared" si="35"/>
        <v>0.41999999969266355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202</v>
      </c>
      <c r="D1518" s="1">
        <v>0</v>
      </c>
      <c r="E1518" s="1">
        <v>0</v>
      </c>
      <c r="F1518" s="1">
        <v>0</v>
      </c>
      <c r="G1518" s="2">
        <f t="shared" si="34"/>
        <v>7.8780000000000001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202</v>
      </c>
      <c r="D1524" s="1">
        <v>0</v>
      </c>
      <c r="E1524" s="1">
        <v>0</v>
      </c>
      <c r="F1524" s="1">
        <v>0</v>
      </c>
      <c r="G1524" s="2">
        <f t="shared" si="34"/>
        <v>9.09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202</v>
      </c>
      <c r="D1530" s="1">
        <v>0</v>
      </c>
      <c r="E1530" s="1">
        <v>0</v>
      </c>
      <c r="F1530" s="1">
        <v>0</v>
      </c>
      <c r="G1530" s="2">
        <f t="shared" si="34"/>
        <v>10.302</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202</v>
      </c>
      <c r="D1531" s="1">
        <v>0</v>
      </c>
      <c r="E1531" s="1">
        <v>0</v>
      </c>
      <c r="F1531" s="1">
        <v>0</v>
      </c>
      <c r="G1531" s="2">
        <f t="shared" si="34"/>
        <v>10.504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159634.41999999998</v>
      </c>
      <c r="D1576" s="1">
        <v>0</v>
      </c>
      <c r="E1576" s="1">
        <v>0</v>
      </c>
      <c r="F1576" s="1">
        <v>0</v>
      </c>
      <c r="G1576" s="2">
        <f t="shared" si="34"/>
        <v>15484.538739999998</v>
      </c>
      <c r="H1576" s="2">
        <f t="shared" si="35"/>
        <v>0.41999999998370185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21117.99</v>
      </c>
      <c r="D1577" s="1">
        <v>0</v>
      </c>
      <c r="E1577" s="1">
        <v>0</v>
      </c>
      <c r="F1577" s="1">
        <v>0</v>
      </c>
      <c r="G1577" s="2">
        <f t="shared" si="34"/>
        <v>2069.5630200000001</v>
      </c>
      <c r="H1577" s="2">
        <f t="shared" si="35"/>
        <v>9.9999999983992893E-3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138516.43</v>
      </c>
      <c r="D1578" s="1">
        <v>0</v>
      </c>
      <c r="E1578" s="1">
        <v>0</v>
      </c>
      <c r="F1578" s="1">
        <v>0</v>
      </c>
      <c r="G1578" s="2">
        <f t="shared" si="34"/>
        <v>13713.12657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1678759.4000000001</v>
      </c>
      <c r="I16" s="170">
        <f>'PR-RAS'!E6</f>
        <v>1899011.3599999999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1637113.41</v>
      </c>
      <c r="I17" s="170">
        <f>'PR-RAS'!E151</f>
        <v>1851302.22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12867.220000000214</v>
      </c>
      <c r="I18" s="170">
        <f>'PR-RAS'!E645</f>
        <v>21884.849999999878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946610.74</v>
      </c>
      <c r="I20" s="173">
        <f>BILANCA!E7</f>
        <v>957431.35000000009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152668.78999999998</v>
      </c>
      <c r="I21" s="175">
        <f>BILANCA!E68</f>
        <v>183248.66999999998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132564.20000000001</v>
      </c>
      <c r="I22" s="175">
        <f>BILANCA!E176</f>
        <v>159836.41999999998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966715.33</v>
      </c>
      <c r="I23" s="177">
        <f>BILANCA!E237</f>
        <v>980843.6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1665987.55</v>
      </c>
      <c r="I27" s="175">
        <f>'RAS-funkcijski'!E114</f>
        <v>1889804.51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1665987.55</v>
      </c>
      <c r="I28" s="179">
        <f>'RAS-funkcijski'!E141</f>
        <v>1889804.51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20884.55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20884.55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132564.20000000001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159836.41999999969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159634.41999999998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D651" sqref="D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1678759.4000000001</v>
      </c>
      <c r="E6" s="51">
        <f>E7+E44+E50+E82+E106+E124+E133+E139</f>
        <v>1899011.3599999999</v>
      </c>
      <c r="F6" s="52">
        <f t="shared" ref="F6:F131" si="0">IF(D6&lt;&gt;0,IF(E6/D6&gt;=100,"&gt;&gt;100",E6/D6*100),"-")</f>
        <v>113.11992415351477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1390953.08</v>
      </c>
      <c r="E50" s="51">
        <f>E51+E54+E59+E62+E65+E68+E71+E74+E77</f>
        <v>1664306.67</v>
      </c>
      <c r="F50" s="52">
        <f t="shared" si="0"/>
        <v>119.65225095874547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1390953.08</v>
      </c>
      <c r="E68" s="51">
        <f t="shared" si="15"/>
        <v>1664306.67</v>
      </c>
      <c r="F68" s="52">
        <f t="shared" si="0"/>
        <v>119.65225095874547</v>
      </c>
    </row>
    <row r="69" spans="1:6" ht="12.75" customHeight="1" x14ac:dyDescent="0.2">
      <c r="A69" s="53" t="s">
        <v>184</v>
      </c>
      <c r="B69" s="85" t="s">
        <v>185</v>
      </c>
      <c r="C69" s="50" t="s">
        <v>184</v>
      </c>
      <c r="D69" s="242">
        <v>1387946.57</v>
      </c>
      <c r="E69" s="242">
        <v>1621301.52</v>
      </c>
      <c r="F69" s="52">
        <f t="shared" si="0"/>
        <v>116.81296348461021</v>
      </c>
    </row>
    <row r="70" spans="1:6" ht="24" x14ac:dyDescent="0.2">
      <c r="A70" s="53" t="s">
        <v>186</v>
      </c>
      <c r="B70" s="85" t="s">
        <v>187</v>
      </c>
      <c r="C70" s="50" t="s">
        <v>186</v>
      </c>
      <c r="D70" s="242">
        <v>3006.51</v>
      </c>
      <c r="E70" s="242">
        <v>43005.15</v>
      </c>
      <c r="F70" s="52">
        <f t="shared" si="0"/>
        <v>1430.401029765409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9.81</v>
      </c>
      <c r="F82" s="52" t="str">
        <f t="shared" si="0"/>
        <v>&gt;&gt;100</v>
      </c>
    </row>
    <row r="83" spans="1:6" ht="12.75" customHeight="1" x14ac:dyDescent="0.2">
      <c r="A83" s="53">
        <v>641</v>
      </c>
      <c r="B83" s="85" t="s">
        <v>212</v>
      </c>
      <c r="C83" s="50" t="s">
        <v>213</v>
      </c>
      <c r="D83" s="51">
        <f t="shared" ref="D83:E83" si="20">SUM(D84:D90)</f>
        <v>0.03</v>
      </c>
      <c r="E83" s="51">
        <f t="shared" si="20"/>
        <v>9.81</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9.81</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74229.679999999993</v>
      </c>
      <c r="E106" s="51">
        <f t="shared" si="23"/>
        <v>26659.97</v>
      </c>
      <c r="F106" s="52">
        <f t="shared" si="0"/>
        <v>35.91551250119899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74229.679999999993</v>
      </c>
      <c r="E112" s="51">
        <f t="shared" si="25"/>
        <v>26659.97</v>
      </c>
      <c r="F112" s="52">
        <f t="shared" si="0"/>
        <v>35.91551250119899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74229.679999999993</v>
      </c>
      <c r="E117" s="242">
        <v>26659.97</v>
      </c>
      <c r="F117" s="52">
        <f t="shared" si="0"/>
        <v>35.91551250119899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8550.82</v>
      </c>
      <c r="E124" s="51">
        <f t="shared" si="27"/>
        <v>13655.939999999999</v>
      </c>
      <c r="F124" s="52">
        <f t="shared" si="0"/>
        <v>159.70327991935275</v>
      </c>
    </row>
    <row r="125" spans="1:6" ht="12.75" customHeight="1" x14ac:dyDescent="0.2">
      <c r="A125" s="53">
        <v>661</v>
      </c>
      <c r="B125" s="86" t="s">
        <v>296</v>
      </c>
      <c r="C125" s="50" t="s">
        <v>297</v>
      </c>
      <c r="D125" s="51">
        <f t="shared" ref="D125:E125" si="28">SUM(D126:D127)</f>
        <v>6665.21</v>
      </c>
      <c r="E125" s="51">
        <f t="shared" si="28"/>
        <v>8177.36</v>
      </c>
      <c r="F125" s="52">
        <f t="shared" si="0"/>
        <v>122.68720715476331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6665.21</v>
      </c>
      <c r="E127" s="242">
        <v>8177.36</v>
      </c>
      <c r="F127" s="52">
        <f t="shared" si="0"/>
        <v>122.68720715476331</v>
      </c>
    </row>
    <row r="128" spans="1:6" ht="24" x14ac:dyDescent="0.2">
      <c r="A128" s="53">
        <v>663</v>
      </c>
      <c r="B128" s="231" t="s">
        <v>302</v>
      </c>
      <c r="C128" s="50" t="s">
        <v>303</v>
      </c>
      <c r="D128" s="51">
        <f t="shared" ref="D128:E128" si="29">SUM(D129:D132)</f>
        <v>1885.6100000000001</v>
      </c>
      <c r="E128" s="51">
        <f t="shared" si="29"/>
        <v>5478.58</v>
      </c>
      <c r="F128" s="52">
        <f t="shared" si="0"/>
        <v>290.54682569566347</v>
      </c>
    </row>
    <row r="129" spans="1:6" ht="12.75" customHeight="1" x14ac:dyDescent="0.2">
      <c r="A129" s="53">
        <v>6631</v>
      </c>
      <c r="B129" s="86" t="s">
        <v>304</v>
      </c>
      <c r="C129" s="50" t="s">
        <v>305</v>
      </c>
      <c r="D129" s="242">
        <v>1358.29</v>
      </c>
      <c r="E129" s="242">
        <v>5279.14</v>
      </c>
      <c r="F129" s="52">
        <f t="shared" si="0"/>
        <v>388.66074255129615</v>
      </c>
    </row>
    <row r="130" spans="1:6" ht="12.75" customHeight="1" x14ac:dyDescent="0.2">
      <c r="A130" s="53">
        <v>6632</v>
      </c>
      <c r="B130" s="232" t="s">
        <v>306</v>
      </c>
      <c r="C130" s="50" t="s">
        <v>307</v>
      </c>
      <c r="D130" s="242">
        <v>527.32000000000005</v>
      </c>
      <c r="E130" s="242">
        <v>199.44</v>
      </c>
      <c r="F130" s="52">
        <f t="shared" si="0"/>
        <v>37.821436698778726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205025.79</v>
      </c>
      <c r="E133" s="51">
        <f t="shared" si="30"/>
        <v>193895.99</v>
      </c>
      <c r="F133" s="52">
        <f t="shared" ref="F133:F223" si="31">IF(D133&lt;&gt;0,IF(E133/D133&gt;=100,"&gt;&gt;100",E133/D133*100),"-")</f>
        <v>94.571512198538528</v>
      </c>
    </row>
    <row r="134" spans="1:6" ht="24" x14ac:dyDescent="0.2">
      <c r="A134" s="53">
        <v>671</v>
      </c>
      <c r="B134" s="232" t="s">
        <v>314</v>
      </c>
      <c r="C134" s="50" t="s">
        <v>315</v>
      </c>
      <c r="D134" s="51">
        <f t="shared" ref="D134:E134" si="32">SUM(D135:D137)</f>
        <v>205025.79</v>
      </c>
      <c r="E134" s="51">
        <f t="shared" si="32"/>
        <v>193895.99</v>
      </c>
      <c r="F134" s="52">
        <f t="shared" si="31"/>
        <v>94.571512198538528</v>
      </c>
    </row>
    <row r="135" spans="1:6" ht="12.75" customHeight="1" x14ac:dyDescent="0.2">
      <c r="A135" s="53">
        <v>6711</v>
      </c>
      <c r="B135" s="85" t="s">
        <v>316</v>
      </c>
      <c r="C135" s="50" t="s">
        <v>317</v>
      </c>
      <c r="D135" s="242">
        <v>180612.79</v>
      </c>
      <c r="E135" s="242">
        <v>184241.99</v>
      </c>
      <c r="F135" s="52">
        <f t="shared" si="31"/>
        <v>102.00938150614914</v>
      </c>
    </row>
    <row r="136" spans="1:6" ht="24" x14ac:dyDescent="0.2">
      <c r="A136" s="53">
        <v>6712</v>
      </c>
      <c r="B136" s="232" t="s">
        <v>318</v>
      </c>
      <c r="C136" s="50" t="s">
        <v>319</v>
      </c>
      <c r="D136" s="242">
        <v>24413</v>
      </c>
      <c r="E136" s="242">
        <v>9654</v>
      </c>
      <c r="F136" s="52">
        <f t="shared" si="31"/>
        <v>39.544504976856594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482.98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482.98</v>
      </c>
      <c r="F150" s="52" t="str">
        <f t="shared" si="31"/>
        <v>-</v>
      </c>
    </row>
    <row r="151" spans="1:6" ht="12.75" customHeight="1" x14ac:dyDescent="0.2">
      <c r="A151" s="53">
        <v>3</v>
      </c>
      <c r="B151" s="85" t="s">
        <v>348</v>
      </c>
      <c r="C151" s="50" t="s">
        <v>56</v>
      </c>
      <c r="D151" s="51">
        <f t="shared" ref="D151:E151" si="35">D152+D163+D196+D215+D224+D252+D263</f>
        <v>1637113.41</v>
      </c>
      <c r="E151" s="51">
        <f t="shared" si="35"/>
        <v>1851302.22</v>
      </c>
      <c r="F151" s="52">
        <f t="shared" si="31"/>
        <v>113.08332145419297</v>
      </c>
    </row>
    <row r="152" spans="1:6" ht="12.75" customHeight="1" x14ac:dyDescent="0.2">
      <c r="A152" s="53">
        <v>31</v>
      </c>
      <c r="B152" s="85" t="s">
        <v>349</v>
      </c>
      <c r="C152" s="50" t="s">
        <v>35</v>
      </c>
      <c r="D152" s="51">
        <f t="shared" ref="D152:E152" si="36">D153+D158+D159</f>
        <v>1296289.1100000001</v>
      </c>
      <c r="E152" s="51">
        <f t="shared" si="36"/>
        <v>1444258.8699999999</v>
      </c>
      <c r="F152" s="52">
        <f t="shared" si="31"/>
        <v>111.41487333793923</v>
      </c>
    </row>
    <row r="153" spans="1:6" ht="12.75" customHeight="1" x14ac:dyDescent="0.2">
      <c r="A153" s="53">
        <v>311</v>
      </c>
      <c r="B153" s="85" t="s">
        <v>350</v>
      </c>
      <c r="C153" s="50" t="s">
        <v>351</v>
      </c>
      <c r="D153" s="51">
        <f t="shared" ref="D153:E153" si="37">SUM(D154:D157)</f>
        <v>1078859.45</v>
      </c>
      <c r="E153" s="51">
        <f t="shared" si="37"/>
        <v>1190551.3999999999</v>
      </c>
      <c r="F153" s="52">
        <f t="shared" si="31"/>
        <v>110.35278042936918</v>
      </c>
    </row>
    <row r="154" spans="1:6" ht="12.75" customHeight="1" x14ac:dyDescent="0.2">
      <c r="A154" s="53">
        <v>3111</v>
      </c>
      <c r="B154" s="85" t="s">
        <v>352</v>
      </c>
      <c r="C154" s="50" t="s">
        <v>353</v>
      </c>
      <c r="D154" s="242">
        <v>1043364.61</v>
      </c>
      <c r="E154" s="242">
        <v>1161202.8999999999</v>
      </c>
      <c r="F154" s="52">
        <f t="shared" si="31"/>
        <v>111.29406622292852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26815.18</v>
      </c>
      <c r="E156" s="242">
        <v>20764.73</v>
      </c>
      <c r="F156" s="52">
        <f t="shared" si="31"/>
        <v>77.436474414865003</v>
      </c>
    </row>
    <row r="157" spans="1:6" ht="12.75" customHeight="1" x14ac:dyDescent="0.2">
      <c r="A157" s="53">
        <v>3114</v>
      </c>
      <c r="B157" s="85" t="s">
        <v>358</v>
      </c>
      <c r="C157" s="50" t="s">
        <v>359</v>
      </c>
      <c r="D157" s="242">
        <v>8679.66</v>
      </c>
      <c r="E157" s="242">
        <v>8583.77</v>
      </c>
      <c r="F157" s="52">
        <f t="shared" si="31"/>
        <v>98.895233223421201</v>
      </c>
    </row>
    <row r="158" spans="1:6" ht="12.75" customHeight="1" x14ac:dyDescent="0.2">
      <c r="A158" s="53">
        <v>312</v>
      </c>
      <c r="B158" s="85" t="s">
        <v>360</v>
      </c>
      <c r="C158" s="50" t="s">
        <v>361</v>
      </c>
      <c r="D158" s="242">
        <v>45857.86</v>
      </c>
      <c r="E158" s="242">
        <v>63537.13</v>
      </c>
      <c r="F158" s="52">
        <f t="shared" si="31"/>
        <v>138.55232232816795</v>
      </c>
    </row>
    <row r="159" spans="1:6" ht="12.75" customHeight="1" x14ac:dyDescent="0.2">
      <c r="A159" s="53">
        <v>313</v>
      </c>
      <c r="B159" s="85" t="s">
        <v>362</v>
      </c>
      <c r="C159" s="50" t="s">
        <v>363</v>
      </c>
      <c r="D159" s="51">
        <f t="shared" ref="D159:E159" si="38">SUM(D160:D162)</f>
        <v>171571.8</v>
      </c>
      <c r="E159" s="51">
        <f t="shared" si="38"/>
        <v>190170.34</v>
      </c>
      <c r="F159" s="52">
        <f t="shared" si="31"/>
        <v>110.84009143693778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171522.87</v>
      </c>
      <c r="E161" s="242">
        <v>190170.34</v>
      </c>
      <c r="F161" s="52">
        <f t="shared" si="31"/>
        <v>110.87171057713761</v>
      </c>
    </row>
    <row r="162" spans="1:6" ht="12.75" customHeight="1" x14ac:dyDescent="0.2">
      <c r="A162" s="53">
        <v>3133</v>
      </c>
      <c r="B162" s="85" t="s">
        <v>367</v>
      </c>
      <c r="C162" s="50" t="s">
        <v>368</v>
      </c>
      <c r="D162" s="242">
        <v>48.93</v>
      </c>
      <c r="E162" s="242"/>
      <c r="F162" s="52">
        <f t="shared" si="31"/>
        <v>0</v>
      </c>
    </row>
    <row r="163" spans="1:6" ht="12.75" customHeight="1" x14ac:dyDescent="0.2">
      <c r="A163" s="53">
        <v>32</v>
      </c>
      <c r="B163" s="85" t="s">
        <v>369</v>
      </c>
      <c r="C163" s="50" t="s">
        <v>370</v>
      </c>
      <c r="D163" s="51">
        <f t="shared" ref="D163:E163" si="39">D164+D169+D177+D187+D188</f>
        <v>285342.96000000002</v>
      </c>
      <c r="E163" s="51">
        <f t="shared" si="39"/>
        <v>348444.76</v>
      </c>
      <c r="F163" s="52">
        <f t="shared" si="31"/>
        <v>122.11437072076352</v>
      </c>
    </row>
    <row r="164" spans="1:6" ht="12.75" customHeight="1" x14ac:dyDescent="0.2">
      <c r="A164" s="53">
        <v>321</v>
      </c>
      <c r="B164" s="85" t="s">
        <v>371</v>
      </c>
      <c r="C164" s="50" t="s">
        <v>372</v>
      </c>
      <c r="D164" s="51">
        <f t="shared" ref="D164:E164" si="40">SUM(D165:D168)</f>
        <v>45270.8</v>
      </c>
      <c r="E164" s="51">
        <f t="shared" si="40"/>
        <v>48319.969999999994</v>
      </c>
      <c r="F164" s="52">
        <f t="shared" si="31"/>
        <v>106.73540118575326</v>
      </c>
    </row>
    <row r="165" spans="1:6" ht="12.75" customHeight="1" x14ac:dyDescent="0.2">
      <c r="A165" s="53">
        <v>3211</v>
      </c>
      <c r="B165" s="85" t="s">
        <v>373</v>
      </c>
      <c r="C165" s="50" t="s">
        <v>374</v>
      </c>
      <c r="D165" s="242">
        <v>9321.76</v>
      </c>
      <c r="E165" s="242">
        <v>11026.38</v>
      </c>
      <c r="F165" s="52">
        <f t="shared" si="31"/>
        <v>118.28646092583375</v>
      </c>
    </row>
    <row r="166" spans="1:6" ht="12.75" customHeight="1" x14ac:dyDescent="0.2">
      <c r="A166" s="53">
        <v>3212</v>
      </c>
      <c r="B166" s="85" t="s">
        <v>375</v>
      </c>
      <c r="C166" s="50" t="s">
        <v>376</v>
      </c>
      <c r="D166" s="242">
        <v>34948.31</v>
      </c>
      <c r="E166" s="242">
        <v>35364.85</v>
      </c>
      <c r="F166" s="52">
        <f t="shared" si="31"/>
        <v>101.19187451410383</v>
      </c>
    </row>
    <row r="167" spans="1:6" ht="12.75" customHeight="1" x14ac:dyDescent="0.2">
      <c r="A167" s="53">
        <v>3213</v>
      </c>
      <c r="B167" s="85" t="s">
        <v>377</v>
      </c>
      <c r="C167" s="50" t="s">
        <v>378</v>
      </c>
      <c r="D167" s="242">
        <v>370.3</v>
      </c>
      <c r="E167" s="242">
        <v>919.54</v>
      </c>
      <c r="F167" s="52">
        <f t="shared" si="31"/>
        <v>248.32298136645963</v>
      </c>
    </row>
    <row r="168" spans="1:6" ht="12.75" customHeight="1" x14ac:dyDescent="0.2">
      <c r="A168" s="53">
        <v>3214</v>
      </c>
      <c r="B168" s="85" t="s">
        <v>379</v>
      </c>
      <c r="C168" s="50" t="s">
        <v>380</v>
      </c>
      <c r="D168" s="242">
        <v>630.42999999999995</v>
      </c>
      <c r="E168" s="242">
        <v>1009.2</v>
      </c>
      <c r="F168" s="52">
        <f t="shared" si="31"/>
        <v>160.08121440921278</v>
      </c>
    </row>
    <row r="169" spans="1:6" ht="12.75" customHeight="1" x14ac:dyDescent="0.2">
      <c r="A169" s="53">
        <v>322</v>
      </c>
      <c r="B169" s="85" t="s">
        <v>381</v>
      </c>
      <c r="C169" s="50" t="s">
        <v>382</v>
      </c>
      <c r="D169" s="51">
        <f t="shared" ref="D169:E169" si="41">SUM(D170:D176)</f>
        <v>133709.75999999998</v>
      </c>
      <c r="E169" s="51">
        <f t="shared" si="41"/>
        <v>186862.54</v>
      </c>
      <c r="F169" s="52">
        <f t="shared" si="31"/>
        <v>139.75235614812266</v>
      </c>
    </row>
    <row r="170" spans="1:6" ht="12.75" customHeight="1" x14ac:dyDescent="0.2">
      <c r="A170" s="53">
        <v>3221</v>
      </c>
      <c r="B170" s="85" t="s">
        <v>383</v>
      </c>
      <c r="C170" s="50" t="s">
        <v>384</v>
      </c>
      <c r="D170" s="242">
        <v>13481.44</v>
      </c>
      <c r="E170" s="242">
        <v>17577.47</v>
      </c>
      <c r="F170" s="52">
        <f t="shared" si="31"/>
        <v>130.38273359522427</v>
      </c>
    </row>
    <row r="171" spans="1:6" ht="12.75" customHeight="1" x14ac:dyDescent="0.2">
      <c r="A171" s="53">
        <v>3222</v>
      </c>
      <c r="B171" s="85" t="s">
        <v>385</v>
      </c>
      <c r="C171" s="50" t="s">
        <v>386</v>
      </c>
      <c r="D171" s="242">
        <v>55209.01</v>
      </c>
      <c r="E171" s="242">
        <v>105285.73</v>
      </c>
      <c r="F171" s="52">
        <f t="shared" si="31"/>
        <v>190.70389054250384</v>
      </c>
    </row>
    <row r="172" spans="1:6" ht="12.75" customHeight="1" x14ac:dyDescent="0.2">
      <c r="A172" s="53">
        <v>3223</v>
      </c>
      <c r="B172" s="85" t="s">
        <v>387</v>
      </c>
      <c r="C172" s="50" t="s">
        <v>388</v>
      </c>
      <c r="D172" s="242">
        <v>61209.24</v>
      </c>
      <c r="E172" s="242">
        <v>57055.56</v>
      </c>
      <c r="F172" s="52">
        <f t="shared" si="31"/>
        <v>93.213965734585173</v>
      </c>
    </row>
    <row r="173" spans="1:6" ht="12.75" customHeight="1" x14ac:dyDescent="0.2">
      <c r="A173" s="53">
        <v>3224</v>
      </c>
      <c r="B173" s="85" t="s">
        <v>389</v>
      </c>
      <c r="C173" s="50" t="s">
        <v>390</v>
      </c>
      <c r="D173" s="242">
        <v>2140.2399999999998</v>
      </c>
      <c r="E173" s="242">
        <v>3998.63</v>
      </c>
      <c r="F173" s="52">
        <f t="shared" si="31"/>
        <v>186.83091615893548</v>
      </c>
    </row>
    <row r="174" spans="1:6" ht="12.75" customHeight="1" x14ac:dyDescent="0.2">
      <c r="A174" s="53">
        <v>3225</v>
      </c>
      <c r="B174" s="85" t="s">
        <v>391</v>
      </c>
      <c r="C174" s="50" t="s">
        <v>392</v>
      </c>
      <c r="D174" s="242">
        <v>1647.27</v>
      </c>
      <c r="E174" s="242">
        <v>1649.65</v>
      </c>
      <c r="F174" s="52">
        <f t="shared" si="31"/>
        <v>100.14448147541084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22.56</v>
      </c>
      <c r="E176" s="242">
        <v>1295.5</v>
      </c>
      <c r="F176" s="52">
        <f t="shared" si="31"/>
        <v>5742.4645390070928</v>
      </c>
    </row>
    <row r="177" spans="1:6" ht="12.75" customHeight="1" x14ac:dyDescent="0.2">
      <c r="A177" s="53">
        <v>323</v>
      </c>
      <c r="B177" s="85" t="s">
        <v>397</v>
      </c>
      <c r="C177" s="50" t="s">
        <v>398</v>
      </c>
      <c r="D177" s="51">
        <f t="shared" ref="D177:E177" si="42">SUM(D178:D186)</f>
        <v>97347.530000000013</v>
      </c>
      <c r="E177" s="51">
        <f t="shared" si="42"/>
        <v>104936.48</v>
      </c>
      <c r="F177" s="52">
        <f t="shared" si="31"/>
        <v>107.79572938316974</v>
      </c>
    </row>
    <row r="178" spans="1:6" ht="12.75" customHeight="1" x14ac:dyDescent="0.2">
      <c r="A178" s="53">
        <v>3231</v>
      </c>
      <c r="B178" s="85" t="s">
        <v>399</v>
      </c>
      <c r="C178" s="50" t="s">
        <v>400</v>
      </c>
      <c r="D178" s="242">
        <v>51373.8</v>
      </c>
      <c r="E178" s="242">
        <v>53957.39</v>
      </c>
      <c r="F178" s="52">
        <f t="shared" si="31"/>
        <v>105.02900311053493</v>
      </c>
    </row>
    <row r="179" spans="1:6" ht="12.75" customHeight="1" x14ac:dyDescent="0.2">
      <c r="A179" s="53">
        <v>3232</v>
      </c>
      <c r="B179" s="85" t="s">
        <v>401</v>
      </c>
      <c r="C179" s="50" t="s">
        <v>402</v>
      </c>
      <c r="D179" s="242">
        <v>8803.2900000000009</v>
      </c>
      <c r="E179" s="242">
        <v>13777.32</v>
      </c>
      <c r="F179" s="52">
        <f t="shared" si="31"/>
        <v>156.50194415951307</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8499.7000000000007</v>
      </c>
      <c r="E181" s="242">
        <v>9263.32</v>
      </c>
      <c r="F181" s="52">
        <f t="shared" si="31"/>
        <v>108.98408179112202</v>
      </c>
    </row>
    <row r="182" spans="1:6" ht="12.75" customHeight="1" x14ac:dyDescent="0.2">
      <c r="A182" s="53">
        <v>3235</v>
      </c>
      <c r="B182" s="85" t="s">
        <v>407</v>
      </c>
      <c r="C182" s="50" t="s">
        <v>408</v>
      </c>
      <c r="D182" s="242">
        <v>1285.75</v>
      </c>
      <c r="E182" s="242">
        <v>1304.29</v>
      </c>
      <c r="F182" s="52">
        <f t="shared" si="31"/>
        <v>101.44195994555707</v>
      </c>
    </row>
    <row r="183" spans="1:6" ht="12.75" customHeight="1" x14ac:dyDescent="0.2">
      <c r="A183" s="53">
        <v>3236</v>
      </c>
      <c r="B183" s="85" t="s">
        <v>409</v>
      </c>
      <c r="C183" s="50" t="s">
        <v>410</v>
      </c>
      <c r="D183" s="242">
        <v>4938.29</v>
      </c>
      <c r="E183" s="242">
        <v>4298.17</v>
      </c>
      <c r="F183" s="52">
        <f t="shared" si="31"/>
        <v>87.037618284871883</v>
      </c>
    </row>
    <row r="184" spans="1:6" ht="12.75" customHeight="1" x14ac:dyDescent="0.2">
      <c r="A184" s="53">
        <v>3237</v>
      </c>
      <c r="B184" s="85" t="s">
        <v>411</v>
      </c>
      <c r="C184" s="50" t="s">
        <v>412</v>
      </c>
      <c r="D184" s="242">
        <v>755.13</v>
      </c>
      <c r="E184" s="242">
        <v>1556.62</v>
      </c>
      <c r="F184" s="52">
        <f t="shared" si="31"/>
        <v>206.13934024605035</v>
      </c>
    </row>
    <row r="185" spans="1:6" ht="12.75" customHeight="1" x14ac:dyDescent="0.2">
      <c r="A185" s="53">
        <v>3238</v>
      </c>
      <c r="B185" s="85" t="s">
        <v>413</v>
      </c>
      <c r="C185" s="50" t="s">
        <v>414</v>
      </c>
      <c r="D185" s="242">
        <v>2898.74</v>
      </c>
      <c r="E185" s="242">
        <v>2169.3200000000002</v>
      </c>
      <c r="F185" s="52">
        <f t="shared" si="31"/>
        <v>74.836653166548246</v>
      </c>
    </row>
    <row r="186" spans="1:6" ht="12.75" customHeight="1" x14ac:dyDescent="0.2">
      <c r="A186" s="53">
        <v>3239</v>
      </c>
      <c r="B186" s="85" t="s">
        <v>415</v>
      </c>
      <c r="C186" s="50" t="s">
        <v>416</v>
      </c>
      <c r="D186" s="242">
        <v>18792.830000000002</v>
      </c>
      <c r="E186" s="242">
        <v>18361.2</v>
      </c>
      <c r="F186" s="52">
        <f t="shared" si="31"/>
        <v>97.703219791803576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9014.869999999999</v>
      </c>
      <c r="E188" s="51">
        <f t="shared" si="43"/>
        <v>8325.77</v>
      </c>
      <c r="F188" s="52">
        <f t="shared" si="31"/>
        <v>92.355962981163358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3148.74</v>
      </c>
      <c r="E190" s="242">
        <v>3174.33</v>
      </c>
      <c r="F190" s="52">
        <f t="shared" si="31"/>
        <v>100.81270603479489</v>
      </c>
    </row>
    <row r="191" spans="1:6" ht="12.75" customHeight="1" x14ac:dyDescent="0.2">
      <c r="A191" s="53">
        <v>3293</v>
      </c>
      <c r="B191" s="85" t="s">
        <v>425</v>
      </c>
      <c r="C191" s="50" t="s">
        <v>426</v>
      </c>
      <c r="D191" s="242">
        <v>406.73</v>
      </c>
      <c r="E191" s="242">
        <v>49.45</v>
      </c>
      <c r="F191" s="52">
        <f t="shared" si="31"/>
        <v>12.157942615494308</v>
      </c>
    </row>
    <row r="192" spans="1:6" ht="12.75" customHeight="1" x14ac:dyDescent="0.2">
      <c r="A192" s="53">
        <v>3294</v>
      </c>
      <c r="B192" s="85" t="s">
        <v>427</v>
      </c>
      <c r="C192" s="50" t="s">
        <v>428</v>
      </c>
      <c r="D192" s="242">
        <v>159.27000000000001</v>
      </c>
      <c r="E192" s="242">
        <v>189.63</v>
      </c>
      <c r="F192" s="52">
        <f t="shared" si="31"/>
        <v>119.06197023921641</v>
      </c>
    </row>
    <row r="193" spans="1:6" ht="12.75" customHeight="1" x14ac:dyDescent="0.2">
      <c r="A193" s="53">
        <v>3295</v>
      </c>
      <c r="B193" s="85" t="s">
        <v>429</v>
      </c>
      <c r="C193" s="50" t="s">
        <v>430</v>
      </c>
      <c r="D193" s="242">
        <v>2990.24</v>
      </c>
      <c r="E193" s="242">
        <v>3328.86</v>
      </c>
      <c r="F193" s="52">
        <f t="shared" si="31"/>
        <v>111.32417464818877</v>
      </c>
    </row>
    <row r="194" spans="1:6" ht="12.75" customHeight="1" x14ac:dyDescent="0.2">
      <c r="A194" s="53" t="s">
        <v>431</v>
      </c>
      <c r="B194" s="85" t="s">
        <v>432</v>
      </c>
      <c r="C194" s="50" t="s">
        <v>431</v>
      </c>
      <c r="D194" s="242">
        <v>1285.75</v>
      </c>
      <c r="E194" s="242"/>
      <c r="F194" s="52">
        <f t="shared" si="31"/>
        <v>0</v>
      </c>
    </row>
    <row r="195" spans="1:6" ht="12.75" customHeight="1" x14ac:dyDescent="0.2">
      <c r="A195" s="53">
        <v>3299</v>
      </c>
      <c r="B195" s="85" t="s">
        <v>433</v>
      </c>
      <c r="C195" s="50" t="s">
        <v>434</v>
      </c>
      <c r="D195" s="242">
        <v>1024.1400000000001</v>
      </c>
      <c r="E195" s="242">
        <v>1583.5</v>
      </c>
      <c r="F195" s="52">
        <f t="shared" si="31"/>
        <v>154.61753275919307</v>
      </c>
    </row>
    <row r="196" spans="1:6" ht="12.75" customHeight="1" x14ac:dyDescent="0.2">
      <c r="A196" s="53">
        <v>34</v>
      </c>
      <c r="B196" s="232" t="s">
        <v>435</v>
      </c>
      <c r="C196" s="50" t="s">
        <v>436</v>
      </c>
      <c r="D196" s="51">
        <f t="shared" ref="D196:E196" si="44">D197+D202+D210</f>
        <v>2304.1800000000003</v>
      </c>
      <c r="E196" s="51">
        <f t="shared" si="44"/>
        <v>862.99</v>
      </c>
      <c r="F196" s="52">
        <f t="shared" si="31"/>
        <v>37.453237160291295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2304.1800000000003</v>
      </c>
      <c r="E210" s="51">
        <f t="shared" si="47"/>
        <v>862.99</v>
      </c>
      <c r="F210" s="52">
        <f t="shared" si="31"/>
        <v>37.453237160291295</v>
      </c>
    </row>
    <row r="211" spans="1:6" ht="12.75" customHeight="1" x14ac:dyDescent="0.2">
      <c r="A211" s="53">
        <v>3431</v>
      </c>
      <c r="B211" s="232" t="s">
        <v>465</v>
      </c>
      <c r="C211" s="50" t="s">
        <v>466</v>
      </c>
      <c r="D211" s="242">
        <v>1210.9000000000001</v>
      </c>
      <c r="E211" s="242">
        <v>862.76</v>
      </c>
      <c r="F211" s="52">
        <f t="shared" si="31"/>
        <v>71.249483854983879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1093.28</v>
      </c>
      <c r="E213" s="242">
        <v>0.23</v>
      </c>
      <c r="F213" s="52">
        <f t="shared" si="31"/>
        <v>2.1037611590809309E-2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53177.16</v>
      </c>
      <c r="E252" s="51">
        <f t="shared" si="63"/>
        <v>56561.54</v>
      </c>
      <c r="F252" s="52">
        <f t="shared" ref="F252:F258" si="64">IF(D252&lt;&gt;0,IF(E252/D252&gt;=100,"&gt;&gt;100",E252/D252*100),"-")</f>
        <v>106.36434890468011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53177.16</v>
      </c>
      <c r="E259" s="51">
        <f t="shared" si="66"/>
        <v>56561.54</v>
      </c>
      <c r="F259" s="52">
        <f t="shared" ref="F259:F262" si="67">IF(D259&lt;&gt;0,IF(E259/D259&gt;=100,"&gt;&gt;100",E259/D259*100),"-")</f>
        <v>106.36434890468011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53177.16</v>
      </c>
      <c r="E261" s="242">
        <v>56561.54</v>
      </c>
      <c r="F261" s="52">
        <f t="shared" si="67"/>
        <v>106.36434890468011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1174.06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1174.06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1174.06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1637113.41</v>
      </c>
      <c r="E289" s="51">
        <f t="shared" si="79"/>
        <v>1851302.22</v>
      </c>
      <c r="F289" s="52">
        <f t="shared" si="76"/>
        <v>113.08332145419297</v>
      </c>
    </row>
    <row r="290" spans="1:6" ht="12.75" customHeight="1" x14ac:dyDescent="0.2">
      <c r="A290" s="53" t="s">
        <v>608</v>
      </c>
      <c r="B290" s="85" t="s">
        <v>619</v>
      </c>
      <c r="C290" s="50" t="s">
        <v>620</v>
      </c>
      <c r="D290" s="51">
        <f>IF(D6&gt;=D289,D6-D289,0)</f>
        <v>41645.990000000224</v>
      </c>
      <c r="E290" s="51">
        <f>IF(E6&gt;=E289,E6-E289,0)</f>
        <v>47709.139999999898</v>
      </c>
      <c r="F290" s="52">
        <f t="shared" si="76"/>
        <v>114.5587846512945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12576.48</v>
      </c>
      <c r="F292" s="52" t="str">
        <f t="shared" si="76"/>
        <v>-</v>
      </c>
    </row>
    <row r="293" spans="1:6" ht="12.75" customHeight="1" x14ac:dyDescent="0.2">
      <c r="A293" s="53">
        <v>92221</v>
      </c>
      <c r="B293" s="85" t="s">
        <v>625</v>
      </c>
      <c r="C293" s="50" t="s">
        <v>626</v>
      </c>
      <c r="D293" s="242">
        <v>62.45</v>
      </c>
      <c r="E293" s="242">
        <v>0</v>
      </c>
      <c r="F293" s="52">
        <f t="shared" si="76"/>
        <v>0</v>
      </c>
    </row>
    <row r="294" spans="1:6" ht="12.75" customHeight="1" x14ac:dyDescent="0.2">
      <c r="A294" s="53">
        <v>96</v>
      </c>
      <c r="B294" s="85" t="s">
        <v>627</v>
      </c>
      <c r="C294" s="50" t="s">
        <v>628</v>
      </c>
      <c r="D294" s="242">
        <v>6356.89</v>
      </c>
      <c r="E294" s="242">
        <v>747.39999999999964</v>
      </c>
      <c r="F294" s="52">
        <f t="shared" si="76"/>
        <v>11.75732158335286</v>
      </c>
    </row>
    <row r="295" spans="1:6" ht="24" x14ac:dyDescent="0.2">
      <c r="A295" s="53">
        <v>9661</v>
      </c>
      <c r="B295" s="85" t="s">
        <v>629</v>
      </c>
      <c r="C295" s="50" t="s">
        <v>630</v>
      </c>
      <c r="D295" s="242">
        <v>728.52</v>
      </c>
      <c r="E295" s="242">
        <v>747.40000000000055</v>
      </c>
      <c r="F295" s="52">
        <f t="shared" si="76"/>
        <v>102.59155548234784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171.13</v>
      </c>
      <c r="E298" s="51">
        <f t="shared" si="80"/>
        <v>101.52</v>
      </c>
      <c r="F298" s="52">
        <f t="shared" ref="F298:F418" si="81">IF(D298&lt;&gt;0,IF(E298/D298&gt;=100,"&gt;&gt;100",E298/D298*100),"-")</f>
        <v>59.323321451528074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171.13</v>
      </c>
      <c r="E311" s="51">
        <f t="shared" si="85"/>
        <v>101.52</v>
      </c>
      <c r="F311" s="52">
        <f t="shared" si="81"/>
        <v>59.323321451528074</v>
      </c>
    </row>
    <row r="312" spans="1:6" ht="12.75" customHeight="1" x14ac:dyDescent="0.2">
      <c r="A312" s="53">
        <v>721</v>
      </c>
      <c r="B312" s="85" t="s">
        <v>662</v>
      </c>
      <c r="C312" s="50" t="s">
        <v>663</v>
      </c>
      <c r="D312" s="51">
        <f t="shared" ref="D312:E312" si="86">SUM(D313:D316)</f>
        <v>171.13</v>
      </c>
      <c r="E312" s="51">
        <f t="shared" si="86"/>
        <v>101.52</v>
      </c>
      <c r="F312" s="52">
        <f t="shared" si="81"/>
        <v>59.323321451528074</v>
      </c>
    </row>
    <row r="313" spans="1:6" ht="12.75" customHeight="1" x14ac:dyDescent="0.2">
      <c r="A313" s="53">
        <v>7211</v>
      </c>
      <c r="B313" s="85" t="s">
        <v>664</v>
      </c>
      <c r="C313" s="50" t="s">
        <v>665</v>
      </c>
      <c r="D313" s="242">
        <v>171.13</v>
      </c>
      <c r="E313" s="242">
        <v>101.52</v>
      </c>
      <c r="F313" s="52">
        <f t="shared" si="81"/>
        <v>59.323321451528074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28874.14</v>
      </c>
      <c r="E350" s="51">
        <f t="shared" si="95"/>
        <v>38502.29</v>
      </c>
      <c r="F350" s="52">
        <f t="shared" si="81"/>
        <v>133.34523556372588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9770.0499999999993</v>
      </c>
      <c r="E363" s="51">
        <f t="shared" si="99"/>
        <v>16197.29</v>
      </c>
      <c r="F363" s="52">
        <f t="shared" si="81"/>
        <v>165.78512904232835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5524.59</v>
      </c>
      <c r="E369" s="51">
        <f t="shared" si="101"/>
        <v>11444.54</v>
      </c>
      <c r="F369" s="52">
        <f t="shared" si="81"/>
        <v>207.15636816487742</v>
      </c>
    </row>
    <row r="370" spans="1:6" ht="12.75" customHeight="1" x14ac:dyDescent="0.2">
      <c r="A370" s="53">
        <v>4221</v>
      </c>
      <c r="B370" s="85" t="s">
        <v>674</v>
      </c>
      <c r="C370" s="50" t="s">
        <v>766</v>
      </c>
      <c r="D370" s="242">
        <v>4645.3</v>
      </c>
      <c r="E370" s="242">
        <v>5458.66</v>
      </c>
      <c r="F370" s="52">
        <f t="shared" si="81"/>
        <v>117.50931048586743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879.29</v>
      </c>
      <c r="E376" s="242">
        <v>5985.88</v>
      </c>
      <c r="F376" s="52">
        <f t="shared" si="81"/>
        <v>680.762888239375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4245.46</v>
      </c>
      <c r="E383" s="51">
        <f t="shared" si="103"/>
        <v>4752.75</v>
      </c>
      <c r="F383" s="52">
        <f t="shared" si="81"/>
        <v>111.94899963725958</v>
      </c>
    </row>
    <row r="384" spans="1:6" ht="12.75" customHeight="1" x14ac:dyDescent="0.2">
      <c r="A384" s="53">
        <v>4241</v>
      </c>
      <c r="B384" s="85" t="s">
        <v>783</v>
      </c>
      <c r="C384" s="50" t="s">
        <v>784</v>
      </c>
      <c r="D384" s="242">
        <v>4245.46</v>
      </c>
      <c r="E384" s="242">
        <v>4752.75</v>
      </c>
      <c r="F384" s="52">
        <f t="shared" si="81"/>
        <v>111.94899963725958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19104.09</v>
      </c>
      <c r="E402" s="51">
        <f t="shared" si="109"/>
        <v>22305</v>
      </c>
      <c r="F402" s="52">
        <f t="shared" si="81"/>
        <v>116.75510322658656</v>
      </c>
    </row>
    <row r="403" spans="1:6" ht="12.75" customHeight="1" x14ac:dyDescent="0.2">
      <c r="A403" s="53">
        <v>451</v>
      </c>
      <c r="B403" s="85" t="s">
        <v>811</v>
      </c>
      <c r="C403" s="50" t="s">
        <v>812</v>
      </c>
      <c r="D403" s="242">
        <v>19104.09</v>
      </c>
      <c r="E403" s="242">
        <v>22305</v>
      </c>
      <c r="F403" s="52">
        <f t="shared" si="81"/>
        <v>116.75510322658656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28703.01</v>
      </c>
      <c r="E408" s="51">
        <f t="shared" si="111"/>
        <v>38400.770000000004</v>
      </c>
      <c r="F408" s="52">
        <f t="shared" si="81"/>
        <v>133.78656106101766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13.31</v>
      </c>
      <c r="E410" s="242">
        <v>0</v>
      </c>
      <c r="F410" s="52">
        <f t="shared" si="81"/>
        <v>0</v>
      </c>
    </row>
    <row r="411" spans="1:6" ht="12.75" customHeight="1" x14ac:dyDescent="0.2">
      <c r="A411" s="53">
        <v>97</v>
      </c>
      <c r="B411" s="85" t="s">
        <v>827</v>
      </c>
      <c r="C411" s="50" t="s">
        <v>828</v>
      </c>
      <c r="D411" s="242">
        <v>881.52</v>
      </c>
      <c r="E411" s="242">
        <v>780</v>
      </c>
      <c r="F411" s="52">
        <f t="shared" si="81"/>
        <v>88.483528450857605</v>
      </c>
    </row>
    <row r="412" spans="1:6" ht="12.75" customHeight="1" x14ac:dyDescent="0.2">
      <c r="A412" s="53" t="s">
        <v>608</v>
      </c>
      <c r="B412" s="85" t="s">
        <v>829</v>
      </c>
      <c r="C412" s="50" t="s">
        <v>830</v>
      </c>
      <c r="D412" s="51">
        <f>D6+D298</f>
        <v>1678930.53</v>
      </c>
      <c r="E412" s="51">
        <f>E6+E298</f>
        <v>1899112.88</v>
      </c>
      <c r="F412" s="52">
        <f t="shared" si="81"/>
        <v>113.11444077438986</v>
      </c>
    </row>
    <row r="413" spans="1:6" ht="12.75" customHeight="1" x14ac:dyDescent="0.2">
      <c r="A413" s="53" t="s">
        <v>608</v>
      </c>
      <c r="B413" s="85" t="s">
        <v>831</v>
      </c>
      <c r="C413" s="50" t="s">
        <v>832</v>
      </c>
      <c r="D413" s="51">
        <f t="shared" ref="D413:E413" si="112">D289+D350</f>
        <v>1665987.5499999998</v>
      </c>
      <c r="E413" s="51">
        <f t="shared" si="112"/>
        <v>1889804.51</v>
      </c>
      <c r="F413" s="52">
        <f t="shared" si="81"/>
        <v>113.43449175235433</v>
      </c>
    </row>
    <row r="414" spans="1:6" ht="12.75" customHeight="1" x14ac:dyDescent="0.2">
      <c r="A414" s="53" t="s">
        <v>608</v>
      </c>
      <c r="B414" s="85" t="s">
        <v>833</v>
      </c>
      <c r="C414" s="50" t="s">
        <v>834</v>
      </c>
      <c r="D414" s="51">
        <f t="shared" ref="D414:E414" si="113">IF(D412&gt;=D413,D412-D413,0)</f>
        <v>12942.980000000214</v>
      </c>
      <c r="E414" s="51">
        <f t="shared" si="113"/>
        <v>9308.3699999998789</v>
      </c>
      <c r="F414" s="52">
        <f t="shared" si="81"/>
        <v>71.918290841828735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12576.48</v>
      </c>
      <c r="F416" s="52" t="str">
        <f t="shared" si="81"/>
        <v>-</v>
      </c>
    </row>
    <row r="417" spans="1:6" ht="12.75" customHeight="1" x14ac:dyDescent="0.2">
      <c r="A417" s="60" t="s">
        <v>837</v>
      </c>
      <c r="B417" s="85" t="s">
        <v>840</v>
      </c>
      <c r="C417" s="61" t="s">
        <v>841</v>
      </c>
      <c r="D417" s="51">
        <f t="shared" ref="D417:E417" si="116">IF(D293-D292+D410-D409&gt;=0,D293-D292+D410-D409,0)</f>
        <v>75.760000000000005</v>
      </c>
      <c r="E417" s="51">
        <f t="shared" si="116"/>
        <v>0</v>
      </c>
      <c r="F417" s="52">
        <f t="shared" si="81"/>
        <v>0</v>
      </c>
    </row>
    <row r="418" spans="1:6" ht="12.75" customHeight="1" x14ac:dyDescent="0.2">
      <c r="A418" s="55" t="s">
        <v>842</v>
      </c>
      <c r="B418" s="233" t="s">
        <v>843</v>
      </c>
      <c r="C418" s="56" t="s">
        <v>844</v>
      </c>
      <c r="D418" s="62">
        <f t="shared" ref="D418:E418" si="117">D294+D411</f>
        <v>7238.41</v>
      </c>
      <c r="E418" s="62">
        <f t="shared" si="117"/>
        <v>1527.3999999999996</v>
      </c>
      <c r="F418" s="57">
        <f t="shared" si="81"/>
        <v>21.101319212368459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1678930.53</v>
      </c>
      <c r="E639" s="51">
        <f t="shared" si="180"/>
        <v>1899112.88</v>
      </c>
      <c r="F639" s="52">
        <f t="shared" si="119"/>
        <v>113.11444077438986</v>
      </c>
    </row>
    <row r="640" spans="1:6" ht="12.75" customHeight="1" x14ac:dyDescent="0.2">
      <c r="A640" s="53" t="s">
        <v>608</v>
      </c>
      <c r="B640" s="85" t="s">
        <v>1277</v>
      </c>
      <c r="C640" s="50" t="s">
        <v>1278</v>
      </c>
      <c r="D640" s="51">
        <f t="shared" ref="D640:E640" si="181">D413+D528</f>
        <v>1665987.5499999998</v>
      </c>
      <c r="E640" s="51">
        <f t="shared" si="181"/>
        <v>1889804.51</v>
      </c>
      <c r="F640" s="52">
        <f t="shared" si="119"/>
        <v>113.43449175235433</v>
      </c>
    </row>
    <row r="641" spans="1:6" ht="12.75" customHeight="1" x14ac:dyDescent="0.2">
      <c r="A641" s="53" t="s">
        <v>608</v>
      </c>
      <c r="B641" s="85" t="s">
        <v>1279</v>
      </c>
      <c r="C641" s="50" t="s">
        <v>1280</v>
      </c>
      <c r="D641" s="51">
        <f t="shared" ref="D641:E641" si="182">IF(D639&gt;=D640,D639-D640,0)</f>
        <v>12942.980000000214</v>
      </c>
      <c r="E641" s="51">
        <f t="shared" si="182"/>
        <v>9308.3699999998789</v>
      </c>
      <c r="F641" s="52">
        <f t="shared" si="119"/>
        <v>71.918290841828735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12576.48</v>
      </c>
      <c r="F643" s="52" t="str">
        <f t="shared" si="119"/>
        <v>-</v>
      </c>
    </row>
    <row r="644" spans="1:6" ht="24" x14ac:dyDescent="0.2">
      <c r="A644" s="60" t="s">
        <v>1285</v>
      </c>
      <c r="B644" s="85" t="s">
        <v>1286</v>
      </c>
      <c r="C644" s="61" t="s">
        <v>1285</v>
      </c>
      <c r="D644" s="51">
        <f t="shared" ref="D644:E644" si="185">IF(D417-D416+D638-D637&gt;=0,D417-D416+D638-D637,0)</f>
        <v>75.760000000000005</v>
      </c>
      <c r="E644" s="51">
        <f t="shared" si="185"/>
        <v>0</v>
      </c>
      <c r="F644" s="52">
        <f t="shared" si="119"/>
        <v>0</v>
      </c>
    </row>
    <row r="645" spans="1:6" ht="24" x14ac:dyDescent="0.2">
      <c r="A645" s="53" t="s">
        <v>608</v>
      </c>
      <c r="B645" s="85" t="s">
        <v>1287</v>
      </c>
      <c r="C645" s="50" t="s">
        <v>1288</v>
      </c>
      <c r="D645" s="51">
        <f t="shared" ref="D645:E645" si="186">IF(D641+D643-D642-D644&gt;=0,D641+D643-D642-D644,0)</f>
        <v>12867.220000000214</v>
      </c>
      <c r="E645" s="51">
        <f t="shared" si="186"/>
        <v>21884.849999999878</v>
      </c>
      <c r="F645" s="52">
        <f t="shared" si="119"/>
        <v>170.08219335644773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113148.98</v>
      </c>
      <c r="E647" s="243">
        <v>131094.62999999995</v>
      </c>
      <c r="F647" s="57">
        <f t="shared" si="119"/>
        <v>115.86019599999926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7200.41</v>
      </c>
      <c r="E649" s="242">
        <v>18384.88</v>
      </c>
      <c r="F649" s="52">
        <f t="shared" ref="F649:F724" si="188">IF(D649&lt;&gt;0,IF(E649/D649&gt;=100,"&gt;&gt;100",E649/D649*100),"-")</f>
        <v>255.33101587270727</v>
      </c>
    </row>
    <row r="650" spans="1:6" ht="12.75" customHeight="1" x14ac:dyDescent="0.2">
      <c r="A650" s="53" t="s">
        <v>1296</v>
      </c>
      <c r="B650" s="85" t="s">
        <v>1297</v>
      </c>
      <c r="C650" s="50" t="s">
        <v>1296</v>
      </c>
      <c r="D650" s="242">
        <v>321510.77</v>
      </c>
      <c r="E650" s="242">
        <v>425353.01</v>
      </c>
      <c r="F650" s="52">
        <f t="shared" si="188"/>
        <v>132.29821508001118</v>
      </c>
    </row>
    <row r="651" spans="1:6" ht="12.75" customHeight="1" x14ac:dyDescent="0.2">
      <c r="A651" s="53" t="s">
        <v>1298</v>
      </c>
      <c r="B651" s="85" t="s">
        <v>1299</v>
      </c>
      <c r="C651" s="50" t="s">
        <v>1298</v>
      </c>
      <c r="D651" s="242">
        <v>310326.3</v>
      </c>
      <c r="E651" s="242">
        <v>415722.77</v>
      </c>
      <c r="F651" s="52">
        <f t="shared" si="188"/>
        <v>133.9631123755866</v>
      </c>
    </row>
    <row r="652" spans="1:6" ht="24" x14ac:dyDescent="0.2">
      <c r="A652" s="53">
        <v>11</v>
      </c>
      <c r="B652" s="85" t="s">
        <v>1300</v>
      </c>
      <c r="C652" s="50" t="s">
        <v>1301</v>
      </c>
      <c r="D652" s="51">
        <f t="shared" ref="D652:E652" si="189">+D649+D650-D651</f>
        <v>18384.880000000005</v>
      </c>
      <c r="E652" s="51">
        <f t="shared" si="189"/>
        <v>28015.119999999995</v>
      </c>
      <c r="F652" s="52">
        <f t="shared" si="188"/>
        <v>152.38130463728882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73</v>
      </c>
      <c r="F654" s="52">
        <f t="shared" si="188"/>
        <v>97.333333333333343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62</v>
      </c>
      <c r="F656" s="52">
        <f t="shared" si="188"/>
        <v>98.412698412698404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1360564.57</v>
      </c>
      <c r="E675" s="242">
        <v>1592946.95</v>
      </c>
      <c r="F675" s="52">
        <f t="shared" si="188"/>
        <v>117.07984943338631</v>
      </c>
    </row>
    <row r="676" spans="1:6" ht="24" x14ac:dyDescent="0.2">
      <c r="A676" s="53">
        <v>63613</v>
      </c>
      <c r="B676" s="232" t="s">
        <v>1349</v>
      </c>
      <c r="C676" s="50" t="s">
        <v>1350</v>
      </c>
      <c r="D676" s="242">
        <v>27382</v>
      </c>
      <c r="E676" s="242">
        <v>28354.57</v>
      </c>
      <c r="F676" s="52">
        <f t="shared" si="188"/>
        <v>103.55185888539917</v>
      </c>
    </row>
    <row r="677" spans="1:6" ht="24" x14ac:dyDescent="0.2">
      <c r="A677" s="53">
        <v>63622</v>
      </c>
      <c r="B677" s="232" t="s">
        <v>1351</v>
      </c>
      <c r="C677" s="50" t="s">
        <v>1352</v>
      </c>
      <c r="D677" s="242">
        <v>3006.51</v>
      </c>
      <c r="E677" s="242">
        <v>43005.15</v>
      </c>
      <c r="F677" s="52">
        <f t="shared" si="188"/>
        <v>1430.401029765409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74229.679999999993</v>
      </c>
      <c r="E710" s="242">
        <v>25862.080000000002</v>
      </c>
      <c r="F710" s="52">
        <f t="shared" si="188"/>
        <v>34.84061900846131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797.89</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2166.5</v>
      </c>
      <c r="E716" s="242">
        <v>2195.39</v>
      </c>
      <c r="F716" s="52">
        <f t="shared" si="188"/>
        <v>101.3334871913224</v>
      </c>
    </row>
    <row r="717" spans="1:6" ht="12.75" customHeight="1" x14ac:dyDescent="0.2">
      <c r="A717" s="53">
        <v>31215</v>
      </c>
      <c r="B717" s="85" t="s">
        <v>1413</v>
      </c>
      <c r="C717" s="50" t="s">
        <v>1414</v>
      </c>
      <c r="D717" s="242">
        <v>2422.65</v>
      </c>
      <c r="E717" s="242">
        <v>5901.21</v>
      </c>
      <c r="F717" s="52">
        <f t="shared" si="188"/>
        <v>243.58491734257939</v>
      </c>
    </row>
    <row r="718" spans="1:6" ht="12.75" customHeight="1" x14ac:dyDescent="0.2">
      <c r="A718" s="53">
        <v>32121</v>
      </c>
      <c r="B718" s="85" t="s">
        <v>1415</v>
      </c>
      <c r="C718" s="50" t="s">
        <v>1416</v>
      </c>
      <c r="D718" s="242">
        <v>34948.31</v>
      </c>
      <c r="E718" s="242">
        <v>35364.85</v>
      </c>
      <c r="F718" s="52">
        <f t="shared" si="188"/>
        <v>101.19187451410383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3129.6</v>
      </c>
      <c r="E720" s="242">
        <v>3442.8</v>
      </c>
      <c r="F720" s="52">
        <f t="shared" si="188"/>
        <v>110.00766871165646</v>
      </c>
    </row>
    <row r="721" spans="1:6" ht="12.75" customHeight="1" x14ac:dyDescent="0.2">
      <c r="A721" s="53" t="s">
        <v>1421</v>
      </c>
      <c r="B721" s="85" t="s">
        <v>1422</v>
      </c>
      <c r="C721" s="50" t="s">
        <v>1421</v>
      </c>
      <c r="D721" s="242">
        <v>53.64</v>
      </c>
      <c r="E721" s="242">
        <v>175.16</v>
      </c>
      <c r="F721" s="52">
        <f t="shared" si="188"/>
        <v>326.54735272184934</v>
      </c>
    </row>
    <row r="722" spans="1:6" ht="12.75" customHeight="1" x14ac:dyDescent="0.2">
      <c r="A722" s="53" t="s">
        <v>1423</v>
      </c>
      <c r="B722" s="85" t="s">
        <v>1424</v>
      </c>
      <c r="C722" s="50" t="s">
        <v>1423</v>
      </c>
      <c r="D722" s="242">
        <v>577.07000000000005</v>
      </c>
      <c r="E722" s="242">
        <v>987.04</v>
      </c>
      <c r="F722" s="52">
        <f t="shared" si="188"/>
        <v>171.04337428734812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53177.16</v>
      </c>
      <c r="E828" s="242">
        <v>56561.54</v>
      </c>
      <c r="F828" s="52">
        <f t="shared" si="190"/>
        <v>106.36434890468011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1099279.53</v>
      </c>
      <c r="E6" s="229">
        <f t="shared" si="0"/>
        <v>1140680.02</v>
      </c>
      <c r="F6" s="230">
        <f t="shared" ref="F6:F260" si="1">IF(D6&gt;0,IF(E6/D6&gt;=100,"&gt;&gt;100",E6/D6*100),"-")</f>
        <v>103.76614763307745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946610.74</v>
      </c>
      <c r="E7" s="104">
        <f t="shared" si="2"/>
        <v>957431.35000000009</v>
      </c>
      <c r="F7" s="93">
        <f t="shared" si="1"/>
        <v>101.14308971394092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79683.53</v>
      </c>
      <c r="E8" s="104">
        <f>E9+E10-E11</f>
        <v>79683.53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80539.94</v>
      </c>
      <c r="E9" s="247">
        <v>80539.94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856.41</v>
      </c>
      <c r="E11" s="247">
        <v>856.41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842521.75</v>
      </c>
      <c r="E12" s="104">
        <f t="shared" si="3"/>
        <v>850842.3600000001</v>
      </c>
      <c r="F12" s="93">
        <f t="shared" si="1"/>
        <v>100.98758400005698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817161.3</v>
      </c>
      <c r="E13" s="104">
        <f t="shared" si="4"/>
        <v>817058.02</v>
      </c>
      <c r="F13" s="93">
        <f t="shared" si="1"/>
        <v>99.987361124419365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1074620.72</v>
      </c>
      <c r="E15" s="247">
        <v>1094425.72</v>
      </c>
      <c r="F15" s="93">
        <f t="shared" si="1"/>
        <v>101.8429758175517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124231.8</v>
      </c>
      <c r="E17" s="247">
        <v>124231.8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381691.22</v>
      </c>
      <c r="E18" s="247">
        <v>401599.5</v>
      </c>
      <c r="F18" s="93">
        <f t="shared" si="1"/>
        <v>105.21580768873858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22974.349999999977</v>
      </c>
      <c r="E19" s="104">
        <f t="shared" si="5"/>
        <v>32604.070000000007</v>
      </c>
      <c r="F19" s="93">
        <f t="shared" si="1"/>
        <v>141.91509226594025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193528.97</v>
      </c>
      <c r="E20" s="247">
        <v>268982.40999999997</v>
      </c>
      <c r="F20" s="93">
        <f t="shared" si="1"/>
        <v>138.98818869340334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11340.74</v>
      </c>
      <c r="E21" s="247">
        <v>10359.280000000001</v>
      </c>
      <c r="F21" s="93">
        <f t="shared" si="1"/>
        <v>91.345714653541137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20387.16</v>
      </c>
      <c r="E22" s="247">
        <v>20387.16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21860.880000000001</v>
      </c>
      <c r="E25" s="247">
        <v>21860.880000000001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110327.99</v>
      </c>
      <c r="E26" s="247">
        <v>115622.63</v>
      </c>
      <c r="F26" s="93">
        <f t="shared" si="1"/>
        <v>104.79899978237617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334471.39</v>
      </c>
      <c r="E28" s="247">
        <v>404608.29</v>
      </c>
      <c r="F28" s="93">
        <f t="shared" si="1"/>
        <v>120.9694766419334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2386.0999999999913</v>
      </c>
      <c r="E35" s="104">
        <f t="shared" si="7"/>
        <v>1180.2700000000041</v>
      </c>
      <c r="F35" s="93">
        <f t="shared" si="1"/>
        <v>49.464397971585782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122284.17</v>
      </c>
      <c r="E36" s="247">
        <v>127036.92</v>
      </c>
      <c r="F36" s="93">
        <f t="shared" si="1"/>
        <v>103.88664370866647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119898.07</v>
      </c>
      <c r="E40" s="247">
        <v>125856.65</v>
      </c>
      <c r="F40" s="93">
        <f t="shared" si="1"/>
        <v>104.96970468331975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914.06</v>
      </c>
      <c r="E47" s="247">
        <v>914.06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914.06</v>
      </c>
      <c r="E50" s="247">
        <v>914.06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102901.69</v>
      </c>
      <c r="E54" s="247">
        <v>102726.87</v>
      </c>
      <c r="F54" s="93">
        <f t="shared" si="1"/>
        <v>99.830109690132389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102901.69</v>
      </c>
      <c r="E55" s="247">
        <v>102726.87</v>
      </c>
      <c r="F55" s="93">
        <f t="shared" si="1"/>
        <v>99.830109690132389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24405.46</v>
      </c>
      <c r="E56" s="104">
        <f t="shared" si="11"/>
        <v>26905.46</v>
      </c>
      <c r="F56" s="93">
        <f t="shared" si="1"/>
        <v>110.24360942182609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24405.46</v>
      </c>
      <c r="E57" s="247">
        <v>26905.46</v>
      </c>
      <c r="F57" s="93">
        <f t="shared" si="1"/>
        <v>110.24360942182609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152668.78999999998</v>
      </c>
      <c r="E68" s="104">
        <f t="shared" si="13"/>
        <v>183248.66999999998</v>
      </c>
      <c r="F68" s="93">
        <f t="shared" si="1"/>
        <v>120.03021049685401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18384.88</v>
      </c>
      <c r="E69" s="104">
        <f t="shared" si="14"/>
        <v>28015.119999999999</v>
      </c>
      <c r="F69" s="93">
        <f t="shared" si="1"/>
        <v>152.38130463728891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18384.88</v>
      </c>
      <c r="E70" s="104">
        <f t="shared" si="15"/>
        <v>28015.119999999999</v>
      </c>
      <c r="F70" s="93">
        <f t="shared" si="1"/>
        <v>152.38130463728891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18384.88</v>
      </c>
      <c r="E72" s="247">
        <v>28015.119999999999</v>
      </c>
      <c r="F72" s="93">
        <f t="shared" si="1"/>
        <v>152.38130463728891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12260.04</v>
      </c>
      <c r="E78" s="104">
        <f>E79+SUM(E82:E84)-E85+E86</f>
        <v>21162.53</v>
      </c>
      <c r="F78" s="93">
        <f t="shared" si="1"/>
        <v>172.61387401672422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12260.04</v>
      </c>
      <c r="E86" s="247">
        <v>21162.53</v>
      </c>
      <c r="F86" s="93">
        <f t="shared" si="1"/>
        <v>172.61387401672422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6355.9800000000005</v>
      </c>
      <c r="E146" s="104">
        <f t="shared" si="26"/>
        <v>747.4</v>
      </c>
      <c r="F146" s="93">
        <f t="shared" si="1"/>
        <v>11.759004905616441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653.39</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653.39</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4974.08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728.51</v>
      </c>
      <c r="E160" s="247">
        <v>747.4</v>
      </c>
      <c r="F160" s="93">
        <f t="shared" si="1"/>
        <v>102.59296372047055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2518.91</v>
      </c>
      <c r="E164" s="104">
        <f t="shared" si="28"/>
        <v>2228.9899999999998</v>
      </c>
      <c r="F164" s="93">
        <f t="shared" si="1"/>
        <v>88.490259675812155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2518.91</v>
      </c>
      <c r="E166" s="247">
        <v>2228.9899999999998</v>
      </c>
      <c r="F166" s="93">
        <f t="shared" si="1"/>
        <v>88.490259675812155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113148.98</v>
      </c>
      <c r="E170" s="104">
        <f t="shared" si="29"/>
        <v>131094.63</v>
      </c>
      <c r="F170" s="93">
        <f t="shared" si="1"/>
        <v>115.86019599999931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113148.98</v>
      </c>
      <c r="E173" s="247">
        <v>131094.63</v>
      </c>
      <c r="F173" s="93">
        <f t="shared" si="1"/>
        <v>115.86019599999931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1099279.53</v>
      </c>
      <c r="E175" s="104">
        <f t="shared" si="30"/>
        <v>1140680.02</v>
      </c>
      <c r="F175" s="93">
        <f t="shared" si="1"/>
        <v>103.76614763307745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132564.20000000001</v>
      </c>
      <c r="E176" s="104">
        <f t="shared" si="31"/>
        <v>159836.41999999998</v>
      </c>
      <c r="F176" s="93">
        <f t="shared" si="1"/>
        <v>120.57283942421859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132564.20000000001</v>
      </c>
      <c r="E177" s="104">
        <f t="shared" si="32"/>
        <v>159836.41999999998</v>
      </c>
      <c r="F177" s="93">
        <f t="shared" si="1"/>
        <v>120.57283942421859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111403.44</v>
      </c>
      <c r="E178" s="247">
        <v>129317.84</v>
      </c>
      <c r="F178" s="93">
        <f t="shared" si="1"/>
        <v>116.08065244663899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8451.35</v>
      </c>
      <c r="E179" s="247">
        <v>9304.26</v>
      </c>
      <c r="F179" s="93">
        <f t="shared" si="1"/>
        <v>110.09199713655215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174.88</v>
      </c>
      <c r="E180" s="104">
        <f t="shared" si="33"/>
        <v>96.33</v>
      </c>
      <c r="F180" s="93">
        <f t="shared" si="1"/>
        <v>55.083485818847208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174.88</v>
      </c>
      <c r="E183" s="247">
        <v>96.33</v>
      </c>
      <c r="F183" s="93">
        <f t="shared" si="1"/>
        <v>55.083485818847208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12534.53</v>
      </c>
      <c r="E188" s="247">
        <v>21117.99</v>
      </c>
      <c r="F188" s="93">
        <f t="shared" si="1"/>
        <v>168.47851495030127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966715.33</v>
      </c>
      <c r="E237" s="104">
        <f t="shared" si="41"/>
        <v>980843.6</v>
      </c>
      <c r="F237" s="93">
        <f t="shared" si="1"/>
        <v>101.46147159991763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946610.61</v>
      </c>
      <c r="E238" s="104">
        <f t="shared" si="42"/>
        <v>957431.35</v>
      </c>
      <c r="F238" s="93">
        <f t="shared" si="1"/>
        <v>101.14310360413137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946610.61</v>
      </c>
      <c r="E239" s="104">
        <f t="shared" si="43"/>
        <v>957431.35</v>
      </c>
      <c r="F239" s="93">
        <f t="shared" si="1"/>
        <v>101.14310360413137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906941.04</v>
      </c>
      <c r="E240" s="247">
        <v>916033.02</v>
      </c>
      <c r="F240" s="93">
        <f t="shared" si="1"/>
        <v>101.00248854104122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39669.57</v>
      </c>
      <c r="E241" s="247">
        <v>41398.33</v>
      </c>
      <c r="F241" s="93">
        <f t="shared" si="1"/>
        <v>104.357899518447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12867.22</v>
      </c>
      <c r="E245" s="104">
        <f t="shared" si="45"/>
        <v>21884.85</v>
      </c>
      <c r="F245" s="93">
        <f t="shared" si="1"/>
        <v>170.08219335645151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13807.84</v>
      </c>
      <c r="E246" s="104">
        <f t="shared" si="46"/>
        <v>21884.85</v>
      </c>
      <c r="F246" s="93">
        <f t="shared" si="1"/>
        <v>158.49582555997171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13807.84</v>
      </c>
      <c r="E247" s="247">
        <v>7528.55</v>
      </c>
      <c r="F247" s="93">
        <f t="shared" si="1"/>
        <v>54.523734342228771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14356.3</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940.62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940.62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6355.98</v>
      </c>
      <c r="E255" s="247">
        <v>747.4</v>
      </c>
      <c r="F255" s="93">
        <f t="shared" si="1"/>
        <v>11.759004905616443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881.52</v>
      </c>
      <c r="E256" s="247">
        <v>780</v>
      </c>
      <c r="F256" s="93">
        <f t="shared" si="1"/>
        <v>88.483528450857605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95809.85</v>
      </c>
      <c r="E259" s="104">
        <f t="shared" si="49"/>
        <v>66696.89</v>
      </c>
      <c r="F259" s="93">
        <f t="shared" si="1"/>
        <v>69.613813193528642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95809.85</v>
      </c>
      <c r="E260" s="248">
        <v>66696.89</v>
      </c>
      <c r="F260" s="97">
        <f t="shared" si="1"/>
        <v>69.613813193528642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1892.1</v>
      </c>
      <c r="E264" s="247">
        <v>146.02000000000001</v>
      </c>
      <c r="F264" s="93">
        <f t="shared" si="50"/>
        <v>7.7173510913799497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4463.88</v>
      </c>
      <c r="E265" s="247">
        <v>601.38</v>
      </c>
      <c r="F265" s="93">
        <f t="shared" si="50"/>
        <v>13.472136347751285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2518.91</v>
      </c>
      <c r="E267" s="247">
        <v>2228.9899999999998</v>
      </c>
      <c r="F267" s="93">
        <f t="shared" si="50"/>
        <v>88.490259675812155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12260.04</v>
      </c>
      <c r="E268" s="247">
        <v>21162.53</v>
      </c>
      <c r="F268" s="93">
        <f t="shared" si="50"/>
        <v>172.61387401672422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202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132564.20000000001</v>
      </c>
      <c r="E288" s="247">
        <v>159634.42000000001</v>
      </c>
      <c r="F288" s="93">
        <f t="shared" si="50"/>
        <v>120.42046042596719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1637.4</v>
      </c>
      <c r="E299" s="247">
        <v>1449</v>
      </c>
      <c r="F299" s="93">
        <f t="shared" si="50"/>
        <v>88.493953829241477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10897.13</v>
      </c>
      <c r="E302" s="247">
        <v>19668.990000000002</v>
      </c>
      <c r="F302" s="93">
        <f t="shared" si="50"/>
        <v>180.49697489155406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1665987.55</v>
      </c>
      <c r="E114" s="81">
        <f t="shared" si="22"/>
        <v>1889804.51</v>
      </c>
      <c r="F114" s="63">
        <f t="shared" si="1"/>
        <v>113.43449175235433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1610778.54</v>
      </c>
      <c r="E115" s="81">
        <f t="shared" si="23"/>
        <v>1784518.78</v>
      </c>
      <c r="F115" s="63">
        <f t="shared" si="1"/>
        <v>110.78610347018902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1610778.54</v>
      </c>
      <c r="E117" s="249">
        <v>1784518.78</v>
      </c>
      <c r="F117" s="63">
        <f t="shared" si="1"/>
        <v>110.78610347018902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55209.01</v>
      </c>
      <c r="E126" s="249">
        <v>105285.73</v>
      </c>
      <c r="F126" s="63">
        <f t="shared" si="1"/>
        <v>190.70389054250384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1665987.55</v>
      </c>
      <c r="E141" s="106">
        <f t="shared" si="28"/>
        <v>1889804.51</v>
      </c>
      <c r="F141" s="82">
        <f t="shared" si="1"/>
        <v>113.43449175235433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20884.55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20884.55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20884.55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20884.55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132564.20000000001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1907310.3900000001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28761.77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1840245.77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1474649.94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303054.18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862.99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56561.54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5117.12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38302.85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1880038.1700000004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20178.310000000001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1821557.0100000002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1456735.54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302201.27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941.54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56561.54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5117.12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38302.85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159836.41999999969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159634.41999999998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21117.99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138516.43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cp:lastModifiedBy>
  <cp:lastPrinted>2024-01-31T12:00:44Z</cp:lastPrinted>
  <dcterms:created xsi:type="dcterms:W3CDTF">2022-04-01T05:14:30Z</dcterms:created>
  <dcterms:modified xsi:type="dcterms:W3CDTF">2024-01-31T12:01:08Z</dcterms:modified>
</cp:coreProperties>
</file>